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2120" windowHeight="8715"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<sst xmlns="http://schemas.openxmlformats.org/spreadsheetml/2006/main" count="493" uniqueCount="311">
  <si>
    <t>The accompanying notes and audited financial statements of the Group for the financial year ended 31 December 2006 form an integral part of, and should be read in conjunction with this interim financial statements.</t>
  </si>
  <si>
    <t>At 31 March 2006</t>
  </si>
  <si>
    <t>As at 31 March 2007, the Group has no material capital commitment in respect of property, plant and equipment.</t>
  </si>
  <si>
    <t xml:space="preserve">Further to the announcement dated 21 April 2006 where N2N entered into a MOU with SPC, N2N had, on 9 January 2007, entered into a joint venture agreement directly with the individual shareholders of SPC instead of the SPC as an organization. The shareholders of the joint venture company ("JV Co.") to be incorporated in Dubai, U.A.E are Saudi Arabian Shareholders and N2N Connect Berhad with the composition of ownership is 49% and 51%, respectively. The JV Co. will in term form subsidiaries or appoint local business partner or enter into local joint venture in other Pan Arab region to be mutually agreed by the shareholders for the operations of the business of providing managed services for online and mobile stock trading in U.A.E., Oman, Bahrain, Qatar, Kuwait, Egypt, Lebanon, Jordan, Morocco, Algeria, Tunisia, Syria, Yemen, Iraq, Sudan, Libya and Palestine including but not limited to offering the same products and services as offered by N2N on a worldwide basis. </t>
  </si>
  <si>
    <t>MOU with Sharikat El-Imtiaz Al Saudia Lil Tatweer Al Mahdooda ("SPC")</t>
  </si>
  <si>
    <t>Barring any unforeseen circumstances, the Directors of N2N believe that the Group's prospects for the upcoming financial year ending 31 December 2007 will remain favourable.</t>
  </si>
  <si>
    <t>Save as disclosed below, there were no other corporate proposals/developments announced but not yet completed as at the date of this announcement:</t>
  </si>
  <si>
    <t>(a)</t>
  </si>
  <si>
    <t>Memorandum of Understanding ("MOU") with 2GoTrade Limited ("2GoTrade")</t>
  </si>
  <si>
    <t>As at the date of this quarterly report, a formal agreement has yet to be executed between the Company and 2GoTrade.</t>
  </si>
  <si>
    <t>(b)</t>
  </si>
  <si>
    <t>(c)</t>
  </si>
  <si>
    <t>Agreement with Blue System Incorporated ("BSI")</t>
  </si>
  <si>
    <t>As at the date of this quarterly report, there is no major development pertaining to the above agreement.</t>
  </si>
  <si>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</si>
  <si>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</si>
  <si>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</si>
  <si>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</si>
  <si>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</si>
  <si>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</si>
  <si>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</si>
  <si>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</si>
  <si>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</si>
  <si>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</si>
  <si>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</si>
  <si>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</si>
  <si>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</si>
  <si>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</si>
  <si>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</si>
  <si>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</si>
  <si>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</si>
  <si>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</si>
  <si>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</si>
  <si>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</si>
  <si>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</si>
  <si>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</si>
  <si>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</si>
  <si>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</si>
  <si>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</si>
  <si>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</si>
  <si>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</si>
  <si>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</si>
  <si>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</si>
  <si>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</si>
  <si>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</si>
  <si>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</si>
  <si>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</si>
  <si>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</si>
  <si>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</si>
  <si>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</si>
  <si>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</si>
  <si>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</si>
  <si>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</si>
  <si>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</si>
  <si>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</si>
  <si>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</si>
  <si>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</si>
  <si>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</si>
  <si>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</si>
  <si>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</si>
  <si>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</si>
  <si>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</si>
  <si>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</si>
  <si>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</si>
  <si>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</si>
  <si>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</si>
  <si>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</si>
  <si>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</si>
  <si>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</si>
  <si>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</si>
  <si>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</si>
  <si>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</si>
  <si>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</si>
  <si>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</si>
  <si>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</si>
  <si>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</si>
  <si>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</si>
  <si>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</si>
  <si>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</si>
  <si>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</si>
  <si>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</si>
  <si>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</si>
  <si>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Dividend paid</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</si>
  <si>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</si>
  <si>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</si>
  <si>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</si>
  <si>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</si>
  <si>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</si>
  <si>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</si>
  <si>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</si>
  <si>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</si>
  <si>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</si>
  <si>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</si>
  <si>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</si>
  <si>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</si>
  <si>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</si>
  <si>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</si>
  <si>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</si>
  <si>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</si>
  <si>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</si>
  <si>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</si>
  <si>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</si>
  <si>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</si>
  <si>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</si>
  <si>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</si>
  <si>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</si>
  <si>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</si>
  <si>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</si>
  <si>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</si>
  <si>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</si>
  <si>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</si>
  <si>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</si>
  <si>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</si>
  <si>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</si>
  <si>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</si>
  <si>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</si>
  <si>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</si>
  <si>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</si>
  <si>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</si>
  <si>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</si>
  <si>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</si>
  <si>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</si>
  <si>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</si>
  <si>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</si>
  <si>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</si>
  <si>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</si>
  <si>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</si>
  <si>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</si>
  <si>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</si>
  <si>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</si>
  <si>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</si>
  <si>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</si>
  <si>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</si>
  <si>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</si>
  <si>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</si>
  <si>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</si>
  <si>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</si>
  <si>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</si>
  <si>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</si>
  <si>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</si>
  <si>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</si>
  <si>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</si>
  <si>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</si>
  <si>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</si>
  <si>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</si>
  <si>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</si>
  <si>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</si>
  <si>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</si>
  <si>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</si>
  <si>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</si>
  <si>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</si>
  <si>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There were no changes in the composition of the Group for the current quarter under review.</t>
  </si>
  <si>
    <t>No dividends have been paid or declared in respect of the current quarter under review.</t>
  </si>
  <si>
    <t>By Order of the Board</t>
  </si>
  <si>
    <t>Tiang Boon Hwa</t>
  </si>
  <si>
    <t>Managing Director</t>
  </si>
  <si>
    <t>SUMMARY OF KEY FINANCIAL INFORMATION</t>
  </si>
  <si>
    <t>Remark:</t>
  </si>
  <si>
    <t>Profit before tax</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</si>
  <si>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</si>
  <si>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</si>
  <si>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</si>
  <si>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</si>
  <si>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Software research and development</t>
  </si>
  <si>
    <t>Regional expansion</t>
  </si>
  <si>
    <t>Working capital</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</si>
  <si>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</si>
  <si>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</si>
  <si>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</si>
  <si>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</si>
  <si>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Fixed deposits with licensed bank</t>
  </si>
  <si>
    <t>No dividend has been paid in the current quarter under review.</t>
  </si>
  <si>
    <t>As at the end of the quarter, there was only one class of shares in issue and they rank pari passu with each other.</t>
  </si>
  <si>
    <t>Diluted earnings per share (sen)</t>
  </si>
  <si>
    <t>(a)  Basic earnings per share</t>
  </si>
  <si>
    <t>Listing expenses</t>
  </si>
  <si>
    <t>Adjusted for share options granted ('000)</t>
  </si>
  <si>
    <t>(b)  Diluted earnings per share</t>
  </si>
  <si>
    <t>Total amount of proceeds</t>
  </si>
  <si>
    <t>Amount unutilised</t>
  </si>
  <si>
    <t>Geographical segment</t>
  </si>
  <si>
    <t>Estimated listing expenses</t>
  </si>
  <si>
    <t>Number of ordinary shares in issue ('000)</t>
  </si>
  <si>
    <t>Adjusted number of ordinary shares ('000)</t>
  </si>
  <si>
    <t xml:space="preserve"> </t>
  </si>
  <si>
    <t xml:space="preserve">At 1 January 2006 </t>
  </si>
  <si>
    <t>Property, plant and equipment written off</t>
  </si>
  <si>
    <t>Amount owing by holding company</t>
  </si>
  <si>
    <t>CASHFLOWS FROM INVESTING ACTIVITES</t>
  </si>
  <si>
    <t>(i)</t>
  </si>
  <si>
    <t>(ii)</t>
  </si>
  <si>
    <t>(iii)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</si>
  <si>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</si>
  <si>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</si>
  <si>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</si>
  <si>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</si>
  <si>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</si>
  <si>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</si>
  <si>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</si>
  <si>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</si>
  <si>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</si>
  <si>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</si>
  <si>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</si>
  <si>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</si>
  <si>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</si>
  <si>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</si>
  <si>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</si>
  <si>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There is no taxation charge for the quarter under review mainly due to the tax exemption for Multimedia Super Corridor ("MSC") qualifying activities under pioneer status pursuant to the Promotion of Investments Act, 1986 in Malaysia.</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</si>
  <si>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</si>
  <si>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</si>
  <si>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Tax recoverable</t>
  </si>
  <si>
    <t>Material changes in the quarterly results as compared with the preceding quarter</t>
  </si>
  <si>
    <t>Profit for the period</t>
  </si>
  <si>
    <t xml:space="preserve">Profit attributable to ordinary equity </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</si>
  <si>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</si>
  <si>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</si>
  <si>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</si>
  <si>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</si>
  <si>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</si>
  <si>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</si>
  <si>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</si>
  <si>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</si>
  <si>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(iv)</t>
  </si>
  <si>
    <t>On 24 January 2006, the Company announced that it has entered into a MOU with 2GoTrade to offer direct straight-through process online stock trading facilities between Malaysia and Hong Kong for both companies' panel of stockbroking clients and their customers.</t>
  </si>
  <si>
    <t>On 26 June 2006, the Company announced that it has entered into an agreement with BSI, a London-based company, to collaborate and provide market data, analysis and trading solutions, direct cross border access to more than 50 futures, commodities and equities markets in the United States of America, Australia and Europe to be made available to Malaysian financial institutions.</t>
  </si>
  <si>
    <t>There were no material events subsequent to the end of the current quarter under review save for as disclosed below:</t>
  </si>
  <si>
    <t>(v)</t>
  </si>
  <si>
    <t>31 Dec 2006</t>
  </si>
  <si>
    <t>ended</t>
  </si>
  <si>
    <t>Notes:</t>
  </si>
  <si>
    <t>i)</t>
  </si>
  <si>
    <t>ii)</t>
  </si>
  <si>
    <t>Dividend income</t>
  </si>
  <si>
    <t>Dividend received</t>
  </si>
  <si>
    <t>Proceeds from issue of shares</t>
  </si>
  <si>
    <t>Utilisation of proceeds</t>
  </si>
  <si>
    <t>IPO</t>
  </si>
  <si>
    <t>Private Placement</t>
  </si>
  <si>
    <t>Weighted average number of ordinary shares in issue ('000)</t>
  </si>
  <si>
    <t xml:space="preserve">Issuance of shares pursuant to ESOS </t>
  </si>
  <si>
    <t>Unrealised foreign exchange loss/(gain)</t>
  </si>
  <si>
    <t>Net cash from financing activities</t>
  </si>
  <si>
    <t>NET INCREASE IN CASH AND CASH EQUIVALENTS</t>
  </si>
  <si>
    <t>The interim financial statements were authorised for issue by the Board of Directors in accordance with a resolution of the directors dated 21 May 2007.</t>
  </si>
  <si>
    <t>Date : 21 May 2007</t>
  </si>
  <si>
    <t>The status of utilisation of the proceeds raised from the Public Issue pursuant to the listing of the Company on the MESDAQ Market of Bursa Securities amounting to RM8.400 million as at 31 March 2007 is as follows:</t>
  </si>
  <si>
    <t>The status of utilisation of the proceeds raised from the Private Placement amounting to RM20.385 million as at 31 March 2007 is as follows:</t>
  </si>
  <si>
    <t>Utilised as of 31.03.07</t>
  </si>
  <si>
    <t>For The First Quarter Ended 31 March 2007</t>
  </si>
  <si>
    <t>There were no audit qualifications on the annual audited financial statements for the year ended 31 December 2006.</t>
  </si>
  <si>
    <t>31 Mar 2007</t>
  </si>
  <si>
    <t>31 Mar 2006</t>
  </si>
  <si>
    <t>The Directors are of the opinion that the Group has no contingent liabilities which, upon crystallisation would have a material impact on the financial position and business of the Group as at 21 May 2007 (the latest practicable date which is not earlier than 7 days from the date of issue of this financial results).</t>
  </si>
  <si>
    <t>1st Quarter As At</t>
  </si>
  <si>
    <t>3 months</t>
  </si>
  <si>
    <t>At 1 January 2007</t>
  </si>
  <si>
    <t>At 31 March 2007</t>
  </si>
  <si>
    <t>As At 31 March 2007</t>
  </si>
  <si>
    <t>1st Quarter as at</t>
  </si>
  <si>
    <t>The Condensed Consolidated Income Statements were prepared based on the consolidated results of the Group for the financial period ended 31 March 2007 and should be read in conjunction with the Annual Audited Financial Statements of the Group for the financial year ended 31 December 2006.</t>
  </si>
  <si>
    <t>The Condensed Consolidated Balance Sheet should be read in conjunction with the Annual Audited Financial Statements of the Group for the financial year ended 31 December 2006.</t>
  </si>
  <si>
    <t>The Condensed Consolidated Statement of Changes in Equity should be read in conjunction with the Annual Audited Financial Statements of the Group for the financial year ended 31 December 2006.</t>
  </si>
  <si>
    <t>The Condensed Consolidated Cash Flow Statement was prepared based on the consolidated results of the Group for the financial period ended 31 March 2007 and should be read in conjunction with the Annual Audited Financial Statements of the Group for the financial year ended 31 December 2006.</t>
  </si>
  <si>
    <t>Exercise:</t>
  </si>
  <si>
    <r>
      <t>- before bonus issue</t>
    </r>
    <r>
      <rPr>
        <vertAlign val="superscript"/>
        <sz val="10"/>
        <rFont val="Arial Narrow"/>
        <family val="2"/>
      </rPr>
      <t>i)</t>
    </r>
  </si>
  <si>
    <r>
      <t>- after bonus issue</t>
    </r>
    <r>
      <rPr>
        <vertAlign val="superscript"/>
        <sz val="10"/>
        <rFont val="Arial Narrow"/>
        <family val="2"/>
      </rPr>
      <t>ii)</t>
    </r>
  </si>
  <si>
    <t xml:space="preserve">The consolidated financial statements should be read in conjunction with the Annual Audited Financial Statements of the Group for the financial year ended 31 December 2006. </t>
  </si>
  <si>
    <t>The unutilised proceeds from IPO and Private Placement amounting to RM15.625 million are placed with a licensed bank in the form of fixed deposits.</t>
  </si>
  <si>
    <t>Intangible asset</t>
  </si>
  <si>
    <t>NA per share is arrived at based on the Group's NA of RM56,787,000 (2006: RM49,623,000) over the number of ordinary shares of 297,866,000 (2006: 148,782,300) shares of RM0.10 each in N2N ("N2N Shares").</t>
  </si>
  <si>
    <t>Intangible asset written off</t>
  </si>
  <si>
    <t>Amortisation of intangible asset</t>
  </si>
  <si>
    <t>Allowance for diminution in value of marketable securities</t>
  </si>
  <si>
    <t>Saudi Arabia</t>
  </si>
  <si>
    <t>For the current quarter under review, the Group recorded revenue and profit for the period of approximately RM9.999 million and RM7.240 million respectively.  This represents an improvement of approximately 266.26% and 431.57% in terms of revenue and profit for the period respectively as compared to that achieved in the preceding year corresponding quarter of RM2.730 million and RM1.362 million respectively. The improved performance was mainly attributable to the following:</t>
  </si>
  <si>
    <t>additional income from developing and licensing the Online Trading Game on Singapore Exchange Securities Trading Limited's website; and</t>
  </si>
  <si>
    <t>Cash generated from/(used in) operations</t>
  </si>
  <si>
    <t>Net cash from/(used in) operating activities</t>
  </si>
  <si>
    <t>Computer software development cost</t>
  </si>
  <si>
    <t>Proceeds from disposal of property, plant and equipment</t>
  </si>
  <si>
    <r>
      <t>Bonus issue of shares</t>
    </r>
    <r>
      <rPr>
        <vertAlign val="superscript"/>
        <sz val="10"/>
        <rFont val="Arial Narrow"/>
        <family val="2"/>
      </rPr>
      <t>iii)</t>
    </r>
  </si>
  <si>
    <t>iii)</t>
  </si>
  <si>
    <t>Profits</t>
  </si>
  <si>
    <t>Bonus issue of 148,878,100 new N2N Shares to all the shareholders on the basis of one (1) new N2N Share for every one (1) existing N2N Share held on the entitlement date of 13 February 2007.</t>
  </si>
  <si>
    <t xml:space="preserve">The accounting policies and methods of computation adopted by the Group in the preparation of this interim financial report are consistent with those adopted in the audited financial statements for the financial year ended 31 December 2006 except for the adoption of the following new/revised FRSs issued by the Malaysian Accounting Standards Board that are effective for the financial period beginning 1 January 2007: </t>
  </si>
  <si>
    <t>FRS 117</t>
  </si>
  <si>
    <t>Leases</t>
  </si>
  <si>
    <t>FRS 124</t>
  </si>
  <si>
    <t>FRS 6</t>
  </si>
  <si>
    <t>Exploration for and Evaluation of Mineral Resources</t>
  </si>
  <si>
    <t>Related Party Disclosures</t>
  </si>
  <si>
    <r>
      <t>Amendment to FRS 121</t>
    </r>
    <r>
      <rPr>
        <vertAlign val="subscript"/>
        <sz val="10"/>
        <rFont val="Arial Narrow"/>
        <family val="2"/>
      </rPr>
      <t>2004</t>
    </r>
  </si>
  <si>
    <t>Employee Benefits - Actuarial Gains and Losses, Group Plans and Disclosures</t>
  </si>
  <si>
    <t>The adoption of the above FRSs does not have material impact on the financial statements of the Group and of the Company.</t>
  </si>
  <si>
    <t>Save as disclosed below, there were no other issuances, cancellations, repurchases, resale and repayment of debt and equity securities, share buy backs, share cancellation, shares held as treasury share and resale of treasury shares for the current quarter under review:</t>
  </si>
  <si>
    <t>Issuance of 148,878,100 new N2N Shares to all the shareholders on the basis of one (1) new N2N Share for every one (1) existing N2N Share held on the entitlement date of 13 February 2007 pursuant to the Bonus Issue; and</t>
  </si>
  <si>
    <t>Issuance of 205,600 new N2N Shares pursuant to the exercise of ESOS.</t>
  </si>
  <si>
    <t>95,800 new N2N Shares issued between 10 January 2007 to 31 January 2007 pursuant to the Company's Employee Share Option Scheme ("ESOS") at exercise price of RM0.41 per ordinary share.</t>
  </si>
  <si>
    <t>14,800 and 95,000 new N2N Shares issued on 7 March 2007 and 27 March 2007 respectively pursuant to the Company's ESOS at exercise price of RM0.25 and RM0.20 per ordinary share respectively.</t>
  </si>
  <si>
    <r>
      <t>increase in matched trade fees generated from eBrokerConnect</t>
    </r>
    <r>
      <rPr>
        <vertAlign val="superscript"/>
        <sz val="10"/>
        <rFont val="Arial Narrow"/>
        <family val="2"/>
      </rPr>
      <t>TM</t>
    </r>
    <r>
      <rPr>
        <sz val="10"/>
        <rFont val="Arial Narrow"/>
        <family val="2"/>
      </rPr>
      <t xml:space="preserve"> as more transactions were being matched in the online stock trading as evidenced by increased market volume and market value of equities traded on Bursa Malaysia Securities Berhad;</t>
    </r>
  </si>
  <si>
    <r>
      <t>the continuous increase in MobileConnect</t>
    </r>
    <r>
      <rPr>
        <vertAlign val="superscript"/>
        <sz val="10"/>
        <rFont val="Arial Narrow"/>
        <family val="2"/>
      </rPr>
      <t>TM</t>
    </r>
    <r>
      <rPr>
        <sz val="10"/>
        <rFont val="Arial Narrow"/>
        <family val="2"/>
      </rPr>
      <t xml:space="preserve"> and PDAConnect</t>
    </r>
    <r>
      <rPr>
        <vertAlign val="superscript"/>
        <sz val="10"/>
        <rFont val="Arial Narrow"/>
        <family val="2"/>
      </rPr>
      <t>TM</t>
    </r>
    <r>
      <rPr>
        <sz val="10"/>
        <rFont val="Arial Narrow"/>
        <family val="2"/>
      </rPr>
      <t xml:space="preserve"> subscribers;</t>
    </r>
  </si>
  <si>
    <t>increase in number of broking houses implementing the Company's  financial solution systems, i.e. eBrokerConnect™, MobileConnect™, SMSConnect™ and GlobalConnect, from seven to nine;</t>
  </si>
  <si>
    <t>additional income from software development of financial solutions in e-commerce and m-commerce sector in Saudi Arabia.</t>
  </si>
  <si>
    <t>The borrowings of the Group as at 31 March 2007 represents hire purchase payables of RM64,352 of which RM24,464 is due within 12 months and RM39,888 is due after 12 months.</t>
  </si>
  <si>
    <t>Earnings per share (Cont'd)</t>
  </si>
  <si>
    <t>As at the date of this quarterly report, the JV Co. is in the process of being incorporated in Dubai, U.A.E.</t>
  </si>
  <si>
    <t>There were no changes in the unquoted investments and properties of the Group during the current quarter under review.</t>
  </si>
  <si>
    <t xml:space="preserve">The profit before taxation saw an increase of 99.23% from RM3.634 million in the preceding quarter to RM7.240 million in the current quarter under review mainly due to the material increase in revenue generation as well as lower expenses ratio to sales as a result of economies of scale.  </t>
  </si>
  <si>
    <t>There were no acquisitions or disposals of quoted securities during the current quarter under review. However, an allowance for diminution in value of quoted shares amounted to RM71,000 was made during the current quarter under review.</t>
  </si>
  <si>
    <t>The results for the current quarter ended 31 March 2007 should be read in conjunction with the Annual Audited Financial Statements of N2N and its subsidiary ("Group") for the financial year ended 31 December 2006.</t>
  </si>
  <si>
    <t>the Company issued 109,400 new N2N Shares for cash pursuant to the Company's ESOS at exercise price of RM0.20 per ordinary share.  These shares were listed on the MESDAQ Market of Bursa Malaysia Securities Berhad between 18 April 2007 to 10 May 2007.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</si>
</sst>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000000000"/>
    <numFmt numFmtId="191" formatCode="0.00000000000"/>
    <numFmt numFmtId="192" formatCode="0.000000000"/>
    <numFmt numFmtId="193" formatCode="_(* #,##0.000_);_(* \(#,##0.000\);_(* &quot;-&quot;???_);_(@_)"/>
    <numFmt numFmtId="194" formatCode="0.00_);\(0.00\)"/>
  </numFmts>
  <fonts count="45">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vertAlign val="subscrip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1">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171" fontId="3" fillId="0" borderId="0" xfId="42" applyFont="1" applyAlignment="1">
      <alignment horizontal="right" vertical="top"/>
    </xf>
    <xf numFmtId="171" fontId="1" fillId="0" borderId="0" xfId="42" applyFont="1" applyAlignment="1">
      <alignment horizontal="right" vertical="top"/>
    </xf>
    <xf numFmtId="171" fontId="1" fillId="0" borderId="0" xfId="42" applyFont="1" applyAlignment="1" quotePrefix="1">
      <alignment horizontal="right" vertical="top"/>
    </xf>
    <xf numFmtId="179" fontId="3" fillId="0" borderId="0" xfId="42" applyNumberFormat="1" applyFont="1" applyAlignment="1">
      <alignment vertical="top"/>
    </xf>
    <xf numFmtId="179" fontId="3" fillId="0" borderId="0" xfId="42" applyNumberFormat="1" applyFont="1" applyFill="1" applyAlignment="1">
      <alignment vertical="top"/>
    </xf>
    <xf numFmtId="0" fontId="3" fillId="0" borderId="0" xfId="0" applyFont="1" applyFill="1" applyAlignment="1">
      <alignment vertical="top"/>
    </xf>
    <xf numFmtId="171" fontId="3" fillId="0" borderId="0" xfId="42" applyFont="1" applyAlignment="1">
      <alignment vertical="top"/>
    </xf>
    <xf numFmtId="179" fontId="3" fillId="0" borderId="10" xfId="42" applyNumberFormat="1" applyFont="1" applyFill="1" applyBorder="1" applyAlignment="1">
      <alignment vertical="top"/>
    </xf>
    <xf numFmtId="179" fontId="3" fillId="0" borderId="10" xfId="42" applyNumberFormat="1" applyFont="1" applyBorder="1" applyAlignment="1">
      <alignment vertical="top"/>
    </xf>
    <xf numFmtId="179" fontId="3" fillId="0" borderId="11" xfId="42" applyNumberFormat="1" applyFont="1" applyBorder="1" applyAlignment="1">
      <alignment vertical="top"/>
    </xf>
    <xf numFmtId="171" fontId="3" fillId="0" borderId="12" xfId="42" applyFont="1" applyBorder="1" applyAlignment="1">
      <alignment vertical="top"/>
    </xf>
    <xf numFmtId="171" fontId="3" fillId="0" borderId="12" xfId="42" applyFont="1" applyBorder="1" applyAlignment="1">
      <alignment horizontal="right" vertical="top"/>
    </xf>
    <xf numFmtId="0" fontId="3" fillId="0" borderId="0" xfId="0" applyFont="1" applyAlignment="1">
      <alignment horizontal="justify" vertical="top"/>
    </xf>
    <xf numFmtId="179" fontId="3" fillId="0" borderId="0" xfId="42" applyNumberFormat="1" applyFont="1" applyBorder="1" applyAlignment="1">
      <alignment vertical="top"/>
    </xf>
    <xf numFmtId="179" fontId="3" fillId="0" borderId="0" xfId="42" applyNumberFormat="1" applyFont="1" applyBorder="1" applyAlignment="1">
      <alignment horizontal="right" vertical="top"/>
    </xf>
    <xf numFmtId="0" fontId="3" fillId="0" borderId="0" xfId="0" applyFont="1" applyAlignment="1" quotePrefix="1">
      <alignment vertical="top"/>
    </xf>
    <xf numFmtId="179" fontId="3" fillId="0" borderId="0" xfId="42" applyNumberFormat="1" applyFont="1" applyBorder="1" applyAlignment="1" quotePrefix="1">
      <alignment horizontal="right" vertical="top"/>
    </xf>
    <xf numFmtId="179" fontId="1" fillId="0" borderId="0" xfId="42" applyNumberFormat="1" applyFont="1" applyBorder="1" applyAlignment="1" quotePrefix="1">
      <alignment horizontal="right" vertical="top"/>
    </xf>
    <xf numFmtId="179" fontId="3" fillId="0" borderId="13" xfId="42" applyNumberFormat="1" applyFont="1" applyBorder="1" applyAlignment="1">
      <alignment vertical="top"/>
    </xf>
    <xf numFmtId="179" fontId="3" fillId="0" borderId="13" xfId="42" applyNumberFormat="1" applyFont="1" applyBorder="1" applyAlignment="1">
      <alignment horizontal="right" vertical="top"/>
    </xf>
    <xf numFmtId="179" fontId="3" fillId="0" borderId="0" xfId="42" applyNumberFormat="1" applyFont="1" applyFill="1" applyBorder="1" applyAlignment="1">
      <alignment vertical="top"/>
    </xf>
    <xf numFmtId="179" fontId="3" fillId="0" borderId="10" xfId="42" applyNumberFormat="1" applyFont="1" applyBorder="1" applyAlignment="1">
      <alignment horizontal="right" vertical="top"/>
    </xf>
    <xf numFmtId="179" fontId="3" fillId="0" borderId="0" xfId="0" applyNumberFormat="1" applyFont="1" applyAlignment="1">
      <alignment vertical="top"/>
    </xf>
    <xf numFmtId="0" fontId="1" fillId="0" borderId="0" xfId="0" applyFont="1" applyAlignment="1">
      <alignment horizontal="right" vertical="top"/>
    </xf>
    <xf numFmtId="171"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9" fontId="3" fillId="0" borderId="0" xfId="42" applyNumberFormat="1" applyFont="1" applyFill="1" applyBorder="1" applyAlignment="1">
      <alignment horizontal="right" vertical="top"/>
    </xf>
    <xf numFmtId="179" fontId="3" fillId="0" borderId="10" xfId="42" applyNumberFormat="1" applyFont="1" applyFill="1" applyBorder="1" applyAlignment="1">
      <alignment horizontal="right" vertical="top"/>
    </xf>
    <xf numFmtId="171" fontId="1" fillId="0" borderId="0" xfId="42" applyFont="1" applyBorder="1" applyAlignment="1" quotePrefix="1">
      <alignment horizontal="right" vertical="top"/>
    </xf>
    <xf numFmtId="179" fontId="3" fillId="0" borderId="10" xfId="42" applyNumberFormat="1" applyFont="1" applyFill="1" applyBorder="1" applyAlignment="1" quotePrefix="1">
      <alignment horizontal="right" vertical="top"/>
    </xf>
    <xf numFmtId="179" fontId="1" fillId="0" borderId="0" xfId="42" applyNumberFormat="1" applyFont="1" applyFill="1" applyBorder="1" applyAlignment="1" quotePrefix="1">
      <alignment horizontal="right" vertical="top"/>
    </xf>
    <xf numFmtId="179" fontId="3" fillId="0" borderId="13" xfId="42" applyNumberFormat="1" applyFont="1" applyFill="1" applyBorder="1" applyAlignment="1">
      <alignment vertical="top"/>
    </xf>
    <xf numFmtId="179" fontId="3" fillId="0" borderId="12" xfId="42" applyNumberFormat="1" applyFont="1" applyFill="1" applyBorder="1" applyAlignment="1">
      <alignment vertical="top"/>
    </xf>
    <xf numFmtId="179" fontId="3" fillId="0" borderId="13" xfId="42" applyNumberFormat="1" applyFont="1" applyFill="1" applyBorder="1" applyAlignment="1">
      <alignment horizontal="right" vertical="top"/>
    </xf>
    <xf numFmtId="171" fontId="1" fillId="0" borderId="0" xfId="42" applyFont="1" applyBorder="1" applyAlignment="1">
      <alignment horizontal="right" vertical="top"/>
    </xf>
    <xf numFmtId="0" fontId="3" fillId="0" borderId="0" xfId="0" applyFont="1" applyAlignment="1">
      <alignment wrapText="1"/>
    </xf>
    <xf numFmtId="0" fontId="3" fillId="0" borderId="0" xfId="0" applyFont="1" applyAlignment="1">
      <alignment vertical="top" wrapText="1"/>
    </xf>
    <xf numFmtId="0" fontId="5" fillId="0" borderId="0" xfId="0" applyFont="1" applyBorder="1" applyAlignment="1">
      <alignment vertical="top"/>
    </xf>
    <xf numFmtId="179" fontId="3" fillId="0" borderId="0" xfId="42" applyNumberFormat="1" applyFont="1" applyAlignment="1" quotePrefix="1">
      <alignment horizontal="right" vertical="top"/>
    </xf>
    <xf numFmtId="179" fontId="3" fillId="0" borderId="0" xfId="0" applyNumberFormat="1" applyFont="1" applyBorder="1" applyAlignment="1">
      <alignment vertical="top"/>
    </xf>
    <xf numFmtId="179" fontId="3" fillId="0" borderId="14" xfId="0" applyNumberFormat="1" applyFont="1" applyBorder="1" applyAlignment="1">
      <alignment vertical="top"/>
    </xf>
    <xf numFmtId="171"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171" fontId="3" fillId="0" borderId="0" xfId="42" applyFont="1" applyBorder="1" applyAlignment="1">
      <alignment horizontal="right" vertical="top"/>
    </xf>
    <xf numFmtId="37" fontId="3" fillId="0" borderId="0" xfId="0" applyNumberFormat="1" applyFont="1" applyBorder="1" applyAlignment="1">
      <alignment vertical="top"/>
    </xf>
    <xf numFmtId="171" fontId="3" fillId="0" borderId="0" xfId="42" applyNumberFormat="1" applyFont="1" applyBorder="1" applyAlignment="1">
      <alignment vertical="top"/>
    </xf>
    <xf numFmtId="37" fontId="3" fillId="0" borderId="0" xfId="42" applyNumberFormat="1" applyFont="1" applyBorder="1" applyAlignment="1">
      <alignment vertical="top"/>
    </xf>
    <xf numFmtId="0" fontId="3" fillId="0" borderId="0" xfId="0" applyFont="1" applyAlignment="1">
      <alignment horizontal="center" vertical="top"/>
    </xf>
    <xf numFmtId="37" fontId="3" fillId="0" borderId="0" xfId="0" applyNumberFormat="1" applyFont="1" applyAlignment="1">
      <alignment vertical="top"/>
    </xf>
    <xf numFmtId="37" fontId="3" fillId="0" borderId="14" xfId="0" applyNumberFormat="1" applyFont="1" applyBorder="1" applyAlignment="1">
      <alignment vertical="top"/>
    </xf>
    <xf numFmtId="171" fontId="3" fillId="0" borderId="12" xfId="42" applyNumberFormat="1" applyFont="1" applyBorder="1" applyAlignment="1">
      <alignment vertical="top"/>
    </xf>
    <xf numFmtId="0" fontId="3" fillId="0" borderId="0" xfId="0" applyFont="1" applyFill="1" applyAlignment="1">
      <alignment horizontal="justify" vertical="top" wrapText="1"/>
    </xf>
    <xf numFmtId="179" fontId="3" fillId="0" borderId="14" xfId="42" applyNumberFormat="1" applyFont="1" applyBorder="1" applyAlignment="1">
      <alignment vertical="top"/>
    </xf>
    <xf numFmtId="171" fontId="3" fillId="0" borderId="0" xfId="0" applyNumberFormat="1" applyFont="1" applyBorder="1" applyAlignment="1">
      <alignment vertical="top"/>
    </xf>
    <xf numFmtId="0" fontId="1" fillId="0" borderId="0" xfId="0" applyFont="1" applyAlignment="1">
      <alignment horizontal="right" vertical="top" wrapText="1"/>
    </xf>
    <xf numFmtId="179" fontId="3" fillId="0" borderId="0" xfId="42" applyNumberFormat="1" applyFont="1" applyAlignment="1">
      <alignment horizontal="center" vertical="top"/>
    </xf>
    <xf numFmtId="179" fontId="3" fillId="0" borderId="14" xfId="42" applyNumberFormat="1" applyFont="1" applyBorder="1" applyAlignment="1">
      <alignment horizontal="center" vertical="top"/>
    </xf>
    <xf numFmtId="0" fontId="3" fillId="0" borderId="0" xfId="0" applyFont="1" applyBorder="1" applyAlignment="1">
      <alignment horizontal="justify" vertical="top"/>
    </xf>
    <xf numFmtId="194" fontId="3" fillId="0" borderId="12" xfId="0" applyNumberFormat="1" applyFont="1" applyBorder="1" applyAlignment="1">
      <alignment vertical="top"/>
    </xf>
    <xf numFmtId="179" fontId="3" fillId="0" borderId="0" xfId="42" applyNumberFormat="1" applyFont="1" applyFill="1" applyBorder="1" applyAlignment="1" quotePrefix="1">
      <alignment horizontal="right"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9" fontId="3" fillId="0" borderId="11" xfId="42" applyNumberFormat="1" applyFont="1" applyBorder="1" applyAlignment="1">
      <alignment/>
    </xf>
    <xf numFmtId="179" fontId="3" fillId="0" borderId="0" xfId="42" applyNumberFormat="1" applyFont="1" applyBorder="1" applyAlignment="1">
      <alignment/>
    </xf>
    <xf numFmtId="179" fontId="3" fillId="0" borderId="11" xfId="42" applyNumberFormat="1" applyFont="1" applyBorder="1" applyAlignment="1">
      <alignment horizontal="right"/>
    </xf>
    <xf numFmtId="179" fontId="6" fillId="0" borderId="0" xfId="0" applyNumberFormat="1" applyFont="1" applyFill="1" applyAlignment="1">
      <alignment vertical="top"/>
    </xf>
    <xf numFmtId="171" fontId="3" fillId="0" borderId="12" xfId="42" applyNumberFormat="1" applyFont="1" applyBorder="1" applyAlignment="1">
      <alignment horizontal="right" vertical="top"/>
    </xf>
    <xf numFmtId="169" fontId="3" fillId="0" borderId="0" xfId="42" applyNumberFormat="1" applyFont="1" applyAlignment="1">
      <alignment horizontal="right" vertical="top"/>
    </xf>
    <xf numFmtId="169" fontId="3" fillId="0" borderId="0" xfId="42" applyNumberFormat="1" applyFont="1" applyAlignment="1">
      <alignment vertical="top"/>
    </xf>
    <xf numFmtId="169" fontId="3" fillId="0" borderId="0" xfId="42" applyNumberFormat="1" applyFont="1" applyBorder="1" applyAlignment="1">
      <alignment vertical="top"/>
    </xf>
    <xf numFmtId="169" fontId="3" fillId="0" borderId="0" xfId="42" applyNumberFormat="1" applyFont="1" applyBorder="1" applyAlignment="1">
      <alignment horizontal="right" vertical="top"/>
    </xf>
    <xf numFmtId="169" fontId="3" fillId="0" borderId="0" xfId="42" applyNumberFormat="1" applyFont="1" applyFill="1" applyAlignment="1">
      <alignment vertical="top"/>
    </xf>
    <xf numFmtId="169" fontId="3" fillId="0" borderId="0" xfId="42" applyNumberFormat="1" applyFont="1" applyFill="1" applyAlignment="1">
      <alignment horizontal="right" vertical="top"/>
    </xf>
    <xf numFmtId="169" fontId="3" fillId="0" borderId="10" xfId="42" applyNumberFormat="1" applyFont="1" applyFill="1" applyBorder="1" applyAlignment="1">
      <alignment vertical="top"/>
    </xf>
    <xf numFmtId="169" fontId="3" fillId="0" borderId="0" xfId="42" applyNumberFormat="1" applyFont="1" applyFill="1" applyBorder="1" applyAlignment="1">
      <alignment vertical="top"/>
    </xf>
    <xf numFmtId="169" fontId="3" fillId="0" borderId="10" xfId="42" applyNumberFormat="1" applyFont="1" applyBorder="1" applyAlignment="1">
      <alignment vertical="top"/>
    </xf>
    <xf numFmtId="0" fontId="7" fillId="0" borderId="0" xfId="0" applyFont="1" applyAlignment="1">
      <alignment vertical="top"/>
    </xf>
    <xf numFmtId="171" fontId="8" fillId="0" borderId="0" xfId="42" applyFont="1" applyAlignment="1">
      <alignment horizontal="right" vertical="top"/>
    </xf>
    <xf numFmtId="171" fontId="3" fillId="0" borderId="12" xfId="0" applyNumberFormat="1" applyFont="1" applyBorder="1" applyAlignment="1">
      <alignment horizontal="right" vertical="top"/>
    </xf>
    <xf numFmtId="0" fontId="3" fillId="0" borderId="0" xfId="0" applyFont="1" applyAlignment="1">
      <alignment horizontal="justify" vertical="top" wrapText="1"/>
    </xf>
    <xf numFmtId="179"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0" fontId="2" fillId="0" borderId="0" xfId="0" applyFont="1" applyFill="1" applyAlignment="1">
      <alignment vertical="top"/>
    </xf>
    <xf numFmtId="0" fontId="0" fillId="0" borderId="0" xfId="0" applyFill="1" applyAlignment="1">
      <alignment horizontal="justify" vertical="top" wrapText="1"/>
    </xf>
    <xf numFmtId="0" fontId="1" fillId="0" borderId="0" xfId="0" applyFont="1" applyFill="1" applyBorder="1" applyAlignment="1">
      <alignment vertical="top"/>
    </xf>
    <xf numFmtId="179" fontId="3" fillId="0" borderId="10" xfId="42" applyNumberFormat="1" applyFont="1" applyBorder="1" applyAlignment="1">
      <alignment/>
    </xf>
    <xf numFmtId="37" fontId="3" fillId="0" borderId="0" xfId="42" applyNumberFormat="1" applyFont="1" applyAlignment="1">
      <alignment vertical="top"/>
    </xf>
    <xf numFmtId="4" fontId="3" fillId="0" borderId="0" xfId="42" applyNumberFormat="1" applyFont="1" applyBorder="1" applyAlignment="1">
      <alignment vertical="top"/>
    </xf>
    <xf numFmtId="0" fontId="3" fillId="0" borderId="0" xfId="0" applyFont="1" applyFill="1" applyAlignment="1">
      <alignment horizontal="justify" vertical="top"/>
    </xf>
    <xf numFmtId="0" fontId="3" fillId="0" borderId="0" xfId="0" applyFont="1" applyFill="1" applyAlignment="1">
      <alignment horizontal="left" vertical="top" wrapText="1"/>
    </xf>
    <xf numFmtId="0" fontId="3" fillId="0" borderId="0" xfId="0" applyFont="1" applyFill="1" applyBorder="1" applyAlignment="1">
      <alignment horizontal="justify" vertical="top"/>
    </xf>
    <xf numFmtId="0" fontId="1" fillId="0" borderId="0" xfId="0" applyFont="1" applyBorder="1" applyAlignment="1">
      <alignment horizontal="justify"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171" fontId="1" fillId="0" borderId="10" xfId="42" applyFont="1" applyBorder="1" applyAlignment="1">
      <alignment horizontal="center" vertical="top"/>
    </xf>
    <xf numFmtId="0" fontId="3" fillId="0" borderId="0" xfId="0" applyFont="1" applyAlignment="1">
      <alignment horizontal="justify" vertical="top" wrapText="1"/>
    </xf>
    <xf numFmtId="0" fontId="3" fillId="0" borderId="0" xfId="0" applyFont="1" applyBorder="1" applyAlignment="1">
      <alignment horizontal="justify" vertical="top"/>
    </xf>
    <xf numFmtId="0" fontId="3" fillId="0" borderId="0" xfId="0" applyFont="1" applyFill="1" applyBorder="1" applyAlignment="1">
      <alignment horizontal="justify" vertical="top"/>
    </xf>
    <xf numFmtId="0" fontId="3" fillId="0" borderId="0" xfId="0" applyFont="1" applyFill="1" applyAlignment="1">
      <alignment horizontal="justify" vertical="top"/>
    </xf>
    <xf numFmtId="0" fontId="3" fillId="0" borderId="0" xfId="0" applyFont="1" applyAlignment="1">
      <alignment horizontal="justify" wrapText="1"/>
    </xf>
    <xf numFmtId="0" fontId="3" fillId="0" borderId="0" xfId="0" applyFont="1" applyFill="1" applyBorder="1" applyAlignment="1">
      <alignment horizontal="justify" vertical="top" wrapText="1"/>
    </xf>
    <xf numFmtId="0" fontId="3" fillId="0" borderId="0" xfId="0" applyFont="1" applyFill="1" applyAlignment="1">
      <alignment horizontal="justify" wrapText="1"/>
    </xf>
    <xf numFmtId="0" fontId="3" fillId="0" borderId="0" xfId="0" applyFont="1" applyFill="1" applyAlignment="1">
      <alignment horizontal="justify" vertical="top" wrapText="1"/>
    </xf>
    <xf numFmtId="0" fontId="1" fillId="0" borderId="0" xfId="0" applyFont="1" applyBorder="1" applyAlignment="1">
      <alignment horizontal="justify" vertical="top"/>
    </xf>
    <xf numFmtId="0" fontId="3" fillId="0" borderId="0" xfId="0" applyFont="1" applyFill="1" applyAlignment="1">
      <alignment horizontal="left" vertical="top" wrapText="1"/>
    </xf>
    <xf numFmtId="0" fontId="0" fillId="0" borderId="0" xfId="0" applyAlignment="1">
      <alignment horizontal="justify" vertical="top" wrapText="1"/>
    </xf>
    <xf numFmtId="0" fontId="3" fillId="0" borderId="0" xfId="0" applyNumberFormat="1" applyFont="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53</xdr:row>
      <xdr:rowOff>0</xdr:rowOff>
    </xdr:from>
    <xdr:to>
      <xdr:col>3</xdr:col>
      <xdr:colOff>619125</xdr:colOff>
      <xdr:row>56</xdr:row>
      <xdr:rowOff>142875</xdr:rowOff>
    </xdr:to>
    <xdr:pic>
      <xdr:nvPicPr>
        <xdr:cNvPr id="2" name="Picture 15"/>
        <xdr:cNvPicPr preferRelativeResize="1">
          <a:picLocks noChangeAspect="1"/>
        </xdr:cNvPicPr>
      </xdr:nvPicPr>
      <xdr:blipFill>
        <a:blip r:embed="rId1"/>
        <a:stretch>
          <a:fillRect/>
        </a:stretch>
      </xdr:blipFill>
      <xdr:spPr>
        <a:xfrm>
          <a:off x="276225" y="9496425"/>
          <a:ext cx="1162050" cy="628650"/>
        </a:xfrm>
        <a:prstGeom prst="rect">
          <a:avLst/>
        </a:prstGeom>
        <a:noFill/>
        <a:ln w="9525" cmpd="sng">
          <a:noFill/>
        </a:ln>
      </xdr:spPr>
    </xdr:pic>
    <xdr:clientData/>
  </xdr:twoCellAnchor>
  <xdr:twoCellAnchor>
    <xdr:from>
      <xdr:col>1</xdr:col>
      <xdr:colOff>19050</xdr:colOff>
      <xdr:row>107</xdr:row>
      <xdr:rowOff>0</xdr:rowOff>
    </xdr:from>
    <xdr:to>
      <xdr:col>3</xdr:col>
      <xdr:colOff>619125</xdr:colOff>
      <xdr:row>110</xdr:row>
      <xdr:rowOff>142875</xdr:rowOff>
    </xdr:to>
    <xdr:pic>
      <xdr:nvPicPr>
        <xdr:cNvPr id="3" name="Picture 16"/>
        <xdr:cNvPicPr preferRelativeResize="1">
          <a:picLocks noChangeAspect="1"/>
        </xdr:cNvPicPr>
      </xdr:nvPicPr>
      <xdr:blipFill>
        <a:blip r:embed="rId1"/>
        <a:stretch>
          <a:fillRect/>
        </a:stretch>
      </xdr:blipFill>
      <xdr:spPr>
        <a:xfrm>
          <a:off x="276225" y="18821400"/>
          <a:ext cx="1162050" cy="628650"/>
        </a:xfrm>
        <a:prstGeom prst="rect">
          <a:avLst/>
        </a:prstGeom>
        <a:noFill/>
        <a:ln w="9525" cmpd="sng">
          <a:noFill/>
        </a:ln>
      </xdr:spPr>
    </xdr:pic>
    <xdr:clientData/>
  </xdr:twoCellAnchor>
  <xdr:twoCellAnchor>
    <xdr:from>
      <xdr:col>1</xdr:col>
      <xdr:colOff>19050</xdr:colOff>
      <xdr:row>164</xdr:row>
      <xdr:rowOff>0</xdr:rowOff>
    </xdr:from>
    <xdr:to>
      <xdr:col>3</xdr:col>
      <xdr:colOff>619125</xdr:colOff>
      <xdr:row>167</xdr:row>
      <xdr:rowOff>142875</xdr:rowOff>
    </xdr:to>
    <xdr:pic>
      <xdr:nvPicPr>
        <xdr:cNvPr id="4" name="Picture 17"/>
        <xdr:cNvPicPr preferRelativeResize="1">
          <a:picLocks noChangeAspect="1"/>
        </xdr:cNvPicPr>
      </xdr:nvPicPr>
      <xdr:blipFill>
        <a:blip r:embed="rId1"/>
        <a:stretch>
          <a:fillRect/>
        </a:stretch>
      </xdr:blipFill>
      <xdr:spPr>
        <a:xfrm>
          <a:off x="276225" y="28108275"/>
          <a:ext cx="1162050" cy="628650"/>
        </a:xfrm>
        <a:prstGeom prst="rect">
          <a:avLst/>
        </a:prstGeom>
        <a:noFill/>
        <a:ln w="9525" cmpd="sng">
          <a:noFill/>
        </a:ln>
      </xdr:spPr>
    </xdr:pic>
    <xdr:clientData/>
  </xdr:twoCellAnchor>
  <xdr:twoCellAnchor>
    <xdr:from>
      <xdr:col>1</xdr:col>
      <xdr:colOff>19050</xdr:colOff>
      <xdr:row>211</xdr:row>
      <xdr:rowOff>0</xdr:rowOff>
    </xdr:from>
    <xdr:to>
      <xdr:col>3</xdr:col>
      <xdr:colOff>619125</xdr:colOff>
      <xdr:row>214</xdr:row>
      <xdr:rowOff>142875</xdr:rowOff>
    </xdr:to>
    <xdr:pic>
      <xdr:nvPicPr>
        <xdr:cNvPr id="5" name="Picture 18"/>
        <xdr:cNvPicPr preferRelativeResize="1">
          <a:picLocks noChangeAspect="1"/>
        </xdr:cNvPicPr>
      </xdr:nvPicPr>
      <xdr:blipFill>
        <a:blip r:embed="rId1"/>
        <a:stretch>
          <a:fillRect/>
        </a:stretch>
      </xdr:blipFill>
      <xdr:spPr>
        <a:xfrm>
          <a:off x="276225" y="37376100"/>
          <a:ext cx="1162050" cy="628650"/>
        </a:xfrm>
        <a:prstGeom prst="rect">
          <a:avLst/>
        </a:prstGeom>
        <a:noFill/>
        <a:ln w="9525" cmpd="sng">
          <a:noFill/>
        </a:ln>
      </xdr:spPr>
    </xdr:pic>
    <xdr:clientData/>
  </xdr:twoCellAnchor>
  <xdr:twoCellAnchor>
    <xdr:from>
      <xdr:col>1</xdr:col>
      <xdr:colOff>19050</xdr:colOff>
      <xdr:row>267</xdr:row>
      <xdr:rowOff>0</xdr:rowOff>
    </xdr:from>
    <xdr:to>
      <xdr:col>3</xdr:col>
      <xdr:colOff>619125</xdr:colOff>
      <xdr:row>270</xdr:row>
      <xdr:rowOff>142875</xdr:rowOff>
    </xdr:to>
    <xdr:pic>
      <xdr:nvPicPr>
        <xdr:cNvPr id="6" name="Picture 19"/>
        <xdr:cNvPicPr preferRelativeResize="1">
          <a:picLocks noChangeAspect="1"/>
        </xdr:cNvPicPr>
      </xdr:nvPicPr>
      <xdr:blipFill>
        <a:blip r:embed="rId1"/>
        <a:stretch>
          <a:fillRect/>
        </a:stretch>
      </xdr:blipFill>
      <xdr:spPr>
        <a:xfrm>
          <a:off x="276225" y="46662975"/>
          <a:ext cx="1162050" cy="628650"/>
        </a:xfrm>
        <a:prstGeom prst="rect">
          <a:avLst/>
        </a:prstGeom>
        <a:noFill/>
        <a:ln w="9525" cmpd="sng">
          <a:noFill/>
        </a:ln>
      </xdr:spPr>
    </xdr:pic>
    <xdr:clientData/>
  </xdr:twoCellAnchor>
  <xdr:twoCellAnchor>
    <xdr:from>
      <xdr:col>1</xdr:col>
      <xdr:colOff>19050</xdr:colOff>
      <xdr:row>311</xdr:row>
      <xdr:rowOff>0</xdr:rowOff>
    </xdr:from>
    <xdr:to>
      <xdr:col>3</xdr:col>
      <xdr:colOff>619125</xdr:colOff>
      <xdr:row>314</xdr:row>
      <xdr:rowOff>142875</xdr:rowOff>
    </xdr:to>
    <xdr:pic>
      <xdr:nvPicPr>
        <xdr:cNvPr id="7" name="Picture 209"/>
        <xdr:cNvPicPr preferRelativeResize="1">
          <a:picLocks noChangeAspect="1"/>
        </xdr:cNvPicPr>
      </xdr:nvPicPr>
      <xdr:blipFill>
        <a:blip r:embed="rId1"/>
        <a:stretch>
          <a:fillRect/>
        </a:stretch>
      </xdr:blipFill>
      <xdr:spPr>
        <a:xfrm>
          <a:off x="276225" y="5604510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8"/>
  <sheetViews>
    <sheetView zoomScalePageLayoutView="0" workbookViewId="0" topLeftCell="A3">
      <selection activeCell="H23" sqref="H23"/>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130</v>
      </c>
    </row>
    <row r="6" ht="12.75">
      <c r="A6" s="1"/>
    </row>
    <row r="7" ht="12.75">
      <c r="A7" s="1" t="s">
        <v>156</v>
      </c>
    </row>
    <row r="8" ht="12.75">
      <c r="A8" s="1" t="s">
        <v>248</v>
      </c>
    </row>
    <row r="9" ht="12.75">
      <c r="A9" s="3" t="s">
        <v>26</v>
      </c>
    </row>
    <row r="11" ht="12.75">
      <c r="A11" s="3" t="s">
        <v>157</v>
      </c>
    </row>
    <row r="12" spans="1:8" ht="25.5" customHeight="1">
      <c r="A12" s="104" t="s">
        <v>309</v>
      </c>
      <c r="B12" s="105"/>
      <c r="C12" s="105"/>
      <c r="D12" s="105"/>
      <c r="E12" s="105"/>
      <c r="F12" s="105"/>
      <c r="G12" s="105"/>
      <c r="H12" s="105"/>
    </row>
    <row r="14" spans="4:8" ht="12.75">
      <c r="D14" s="106" t="s">
        <v>14</v>
      </c>
      <c r="E14" s="106"/>
      <c r="G14" s="106" t="s">
        <v>15</v>
      </c>
      <c r="H14" s="106"/>
    </row>
    <row r="15" spans="4:8" ht="12.75">
      <c r="D15" s="5"/>
      <c r="E15" s="6" t="s">
        <v>19</v>
      </c>
      <c r="F15" s="5"/>
      <c r="G15" s="5"/>
      <c r="H15" s="6" t="s">
        <v>19</v>
      </c>
    </row>
    <row r="16" spans="4:8" ht="12.75">
      <c r="D16" s="6" t="s">
        <v>16</v>
      </c>
      <c r="E16" s="6" t="s">
        <v>17</v>
      </c>
      <c r="F16" s="5"/>
      <c r="G16" s="6" t="s">
        <v>16</v>
      </c>
      <c r="H16" s="6" t="s">
        <v>17</v>
      </c>
    </row>
    <row r="17" spans="4:8" ht="12.75">
      <c r="D17" s="6" t="s">
        <v>17</v>
      </c>
      <c r="E17" s="6" t="s">
        <v>20</v>
      </c>
      <c r="F17" s="5"/>
      <c r="G17" s="6" t="s">
        <v>17</v>
      </c>
      <c r="H17" s="6" t="s">
        <v>20</v>
      </c>
    </row>
    <row r="18" spans="4:8" ht="12.75">
      <c r="D18" s="6" t="s">
        <v>18</v>
      </c>
      <c r="E18" s="6" t="s">
        <v>18</v>
      </c>
      <c r="F18" s="5"/>
      <c r="G18" s="6" t="s">
        <v>21</v>
      </c>
      <c r="H18" s="6" t="s">
        <v>22</v>
      </c>
    </row>
    <row r="19" spans="4:8" ht="12.75">
      <c r="D19" s="6"/>
      <c r="E19" s="6"/>
      <c r="F19" s="5"/>
      <c r="G19" s="6"/>
      <c r="H19" s="6"/>
    </row>
    <row r="20" spans="4:8" ht="12.75">
      <c r="D20" s="7" t="s">
        <v>250</v>
      </c>
      <c r="E20" s="7" t="s">
        <v>251</v>
      </c>
      <c r="F20" s="5"/>
      <c r="G20" s="7" t="s">
        <v>250</v>
      </c>
      <c r="H20" s="7" t="s">
        <v>251</v>
      </c>
    </row>
    <row r="21" spans="3:8" ht="12.75">
      <c r="C21" s="1"/>
      <c r="D21" s="7" t="s">
        <v>23</v>
      </c>
      <c r="E21" s="7" t="s">
        <v>23</v>
      </c>
      <c r="G21" s="7" t="s">
        <v>23</v>
      </c>
      <c r="H21" s="7" t="s">
        <v>23</v>
      </c>
    </row>
    <row r="23" spans="1:8" ht="12.75">
      <c r="A23" s="50">
        <v>1</v>
      </c>
      <c r="B23" s="3" t="s">
        <v>24</v>
      </c>
      <c r="D23" s="8">
        <f>'IS'!D21</f>
        <v>9999</v>
      </c>
      <c r="E23" s="76">
        <v>2730</v>
      </c>
      <c r="G23" s="8">
        <f>'IS'!G21</f>
        <v>9999</v>
      </c>
      <c r="H23" s="76">
        <v>2730</v>
      </c>
    </row>
    <row r="24" spans="1:8" ht="12.75">
      <c r="A24" s="50"/>
      <c r="D24" s="9"/>
      <c r="E24" s="80"/>
      <c r="F24" s="10"/>
      <c r="G24" s="9"/>
      <c r="H24" s="77"/>
    </row>
    <row r="25" spans="1:8" ht="12.75" customHeight="1">
      <c r="A25" s="50">
        <v>2</v>
      </c>
      <c r="B25" s="3" t="s">
        <v>158</v>
      </c>
      <c r="D25" s="8">
        <f>'IS'!D33</f>
        <v>7240</v>
      </c>
      <c r="E25" s="76">
        <v>1362</v>
      </c>
      <c r="G25" s="8">
        <f>'IS'!G33</f>
        <v>7240</v>
      </c>
      <c r="H25" s="76">
        <v>1362</v>
      </c>
    </row>
    <row r="26" spans="1:8" ht="12.75">
      <c r="A26" s="50"/>
      <c r="D26" s="8"/>
      <c r="E26" s="77"/>
      <c r="G26" s="8"/>
      <c r="H26" s="77"/>
    </row>
    <row r="27" spans="1:8" ht="12.75">
      <c r="A27" s="50">
        <v>3</v>
      </c>
      <c r="B27" s="3" t="s">
        <v>212</v>
      </c>
      <c r="D27" s="8">
        <f>'IS'!D37</f>
        <v>7240</v>
      </c>
      <c r="E27" s="76">
        <v>1362</v>
      </c>
      <c r="G27" s="8">
        <f>'IS'!G37</f>
        <v>7240</v>
      </c>
      <c r="H27" s="76">
        <v>1362</v>
      </c>
    </row>
    <row r="28" spans="1:9" ht="12.75" customHeight="1">
      <c r="A28" s="50"/>
      <c r="D28" s="18"/>
      <c r="E28" s="78"/>
      <c r="F28" s="32"/>
      <c r="G28" s="18"/>
      <c r="H28" s="78"/>
      <c r="I28" s="32"/>
    </row>
    <row r="29" spans="1:9" ht="12.75">
      <c r="A29" s="50">
        <v>4</v>
      </c>
      <c r="B29" s="3" t="s">
        <v>213</v>
      </c>
      <c r="D29" s="18">
        <f>D27</f>
        <v>7240</v>
      </c>
      <c r="E29" s="79">
        <v>1362</v>
      </c>
      <c r="F29" s="32"/>
      <c r="G29" s="52">
        <f>G27</f>
        <v>7240</v>
      </c>
      <c r="H29" s="79">
        <v>1362</v>
      </c>
      <c r="I29" s="32"/>
    </row>
    <row r="30" spans="1:9" ht="12.75">
      <c r="A30" s="50"/>
      <c r="B30" s="3" t="s">
        <v>214</v>
      </c>
      <c r="D30" s="18"/>
      <c r="E30" s="79"/>
      <c r="F30" s="32"/>
      <c r="G30" s="52"/>
      <c r="H30" s="79"/>
      <c r="I30" s="32"/>
    </row>
    <row r="31" spans="1:9" ht="12.75">
      <c r="A31" s="50"/>
      <c r="D31" s="18"/>
      <c r="F31" s="32"/>
      <c r="G31" s="32"/>
      <c r="H31" s="78"/>
      <c r="I31" s="32"/>
    </row>
    <row r="32" spans="1:9" ht="12.75">
      <c r="A32" s="50">
        <v>5</v>
      </c>
      <c r="B32" s="3" t="s">
        <v>25</v>
      </c>
      <c r="D32" s="53">
        <f>Notes!E256</f>
        <v>3.2184786909149103</v>
      </c>
      <c r="E32" s="48">
        <v>1.0077691453940065</v>
      </c>
      <c r="F32" s="32"/>
      <c r="G32" s="48">
        <f>Notes!H256</f>
        <v>3.2184786909149103</v>
      </c>
      <c r="H32" s="99">
        <v>1.0077691453940065</v>
      </c>
      <c r="I32" s="32"/>
    </row>
    <row r="33" spans="1:9" ht="12.75">
      <c r="A33" s="50"/>
      <c r="D33" s="18"/>
      <c r="E33" s="51"/>
      <c r="F33" s="32"/>
      <c r="G33" s="32"/>
      <c r="H33" s="99"/>
      <c r="I33" s="32"/>
    </row>
    <row r="34" spans="1:9" ht="12.75">
      <c r="A34" s="50">
        <v>6</v>
      </c>
      <c r="B34" s="3" t="s">
        <v>173</v>
      </c>
      <c r="D34" s="53">
        <f>Notes!E266</f>
        <v>2.23229426818364</v>
      </c>
      <c r="E34" s="48">
        <v>0.9161537685400061</v>
      </c>
      <c r="F34" s="32"/>
      <c r="G34" s="61">
        <f>Notes!H266</f>
        <v>2.23229426818364</v>
      </c>
      <c r="H34" s="99">
        <v>0.9161537685400061</v>
      </c>
      <c r="I34" s="32"/>
    </row>
    <row r="35" spans="1:9" ht="12.75">
      <c r="A35" s="50"/>
      <c r="D35" s="18"/>
      <c r="E35" s="51"/>
      <c r="F35" s="32"/>
      <c r="G35" s="32"/>
      <c r="H35" s="48"/>
      <c r="I35" s="32"/>
    </row>
    <row r="36" spans="1:9" ht="12.75">
      <c r="A36" s="50">
        <v>7</v>
      </c>
      <c r="B36" s="3" t="s">
        <v>215</v>
      </c>
      <c r="D36" s="54">
        <v>0</v>
      </c>
      <c r="E36" s="54">
        <v>0</v>
      </c>
      <c r="F36" s="32"/>
      <c r="G36" s="32">
        <v>0</v>
      </c>
      <c r="H36" s="32">
        <v>0</v>
      </c>
      <c r="I36" s="32"/>
    </row>
    <row r="37" spans="1:4" ht="12.75">
      <c r="A37" s="50"/>
      <c r="D37" s="8"/>
    </row>
    <row r="38" spans="1:4" ht="12.75">
      <c r="A38" s="50"/>
      <c r="D38" s="8"/>
    </row>
  </sheetData>
  <sheetProtection password="CF68" sheet="1" objects="1" scenarios="1"/>
  <mergeCells count="3">
    <mergeCell ref="A12:H12"/>
    <mergeCell ref="D14:E14"/>
    <mergeCell ref="G14:H14"/>
  </mergeCells>
  <printOptions/>
  <pageMargins left="0.75" right="0.75" top="1" bottom="0.63" header="0.5" footer="0.5"/>
  <pageSetup firstPageNumber="1"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H54"/>
  <sheetViews>
    <sheetView zoomScalePageLayoutView="0" workbookViewId="0" topLeftCell="A1">
      <selection activeCell="D41" sqref="D41"/>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130</v>
      </c>
    </row>
    <row r="6" ht="12.75">
      <c r="A6" s="1"/>
    </row>
    <row r="7" ht="12.75">
      <c r="A7" s="1" t="s">
        <v>50</v>
      </c>
    </row>
    <row r="8" ht="12.75">
      <c r="A8" s="1" t="s">
        <v>248</v>
      </c>
    </row>
    <row r="9" spans="1:4" ht="12.75">
      <c r="A9" s="3" t="s">
        <v>26</v>
      </c>
      <c r="D9" s="3" t="s">
        <v>184</v>
      </c>
    </row>
    <row r="12" spans="4:8" ht="12.75">
      <c r="D12" s="106" t="s">
        <v>14</v>
      </c>
      <c r="E12" s="106"/>
      <c r="G12" s="106" t="s">
        <v>15</v>
      </c>
      <c r="H12" s="106"/>
    </row>
    <row r="13" spans="4:8" ht="12.75">
      <c r="D13" s="5"/>
      <c r="E13" s="6" t="s">
        <v>19</v>
      </c>
      <c r="F13" s="5"/>
      <c r="G13" s="5"/>
      <c r="H13" s="6" t="s">
        <v>19</v>
      </c>
    </row>
    <row r="14" spans="4:8" ht="12.75">
      <c r="D14" s="6" t="s">
        <v>16</v>
      </c>
      <c r="E14" s="6" t="s">
        <v>17</v>
      </c>
      <c r="F14" s="5"/>
      <c r="G14" s="6" t="s">
        <v>16</v>
      </c>
      <c r="H14" s="6" t="s">
        <v>17</v>
      </c>
    </row>
    <row r="15" spans="4:8" ht="12.75">
      <c r="D15" s="6" t="s">
        <v>17</v>
      </c>
      <c r="E15" s="6" t="s">
        <v>20</v>
      </c>
      <c r="F15" s="5"/>
      <c r="G15" s="6" t="s">
        <v>17</v>
      </c>
      <c r="H15" s="6" t="s">
        <v>20</v>
      </c>
    </row>
    <row r="16" spans="4:8" ht="12.75">
      <c r="D16" s="6" t="s">
        <v>18</v>
      </c>
      <c r="E16" s="6" t="s">
        <v>18</v>
      </c>
      <c r="F16" s="5"/>
      <c r="G16" s="6" t="s">
        <v>21</v>
      </c>
      <c r="H16" s="6" t="s">
        <v>22</v>
      </c>
    </row>
    <row r="17" spans="4:8" ht="12.75">
      <c r="D17" s="6"/>
      <c r="E17" s="6"/>
      <c r="F17" s="5"/>
      <c r="G17" s="6"/>
      <c r="H17" s="6"/>
    </row>
    <row r="18" spans="4:8" ht="12.75">
      <c r="D18" s="7" t="s">
        <v>250</v>
      </c>
      <c r="E18" s="7" t="s">
        <v>251</v>
      </c>
      <c r="F18" s="5"/>
      <c r="G18" s="7" t="s">
        <v>250</v>
      </c>
      <c r="H18" s="7" t="s">
        <v>251</v>
      </c>
    </row>
    <row r="19" spans="3:8" ht="12.75">
      <c r="C19" s="1"/>
      <c r="D19" s="7" t="s">
        <v>23</v>
      </c>
      <c r="E19" s="7" t="s">
        <v>23</v>
      </c>
      <c r="G19" s="7" t="s">
        <v>23</v>
      </c>
      <c r="H19" s="7" t="s">
        <v>23</v>
      </c>
    </row>
    <row r="21" spans="1:8" ht="12.75">
      <c r="A21" s="3" t="s">
        <v>24</v>
      </c>
      <c r="D21" s="8">
        <v>9999</v>
      </c>
      <c r="E21" s="76">
        <v>2730</v>
      </c>
      <c r="G21" s="8">
        <v>9999</v>
      </c>
      <c r="H21" s="76">
        <v>2730</v>
      </c>
    </row>
    <row r="22" spans="4:8" ht="12.75">
      <c r="D22" s="9"/>
      <c r="E22" s="80"/>
      <c r="F22" s="10"/>
      <c r="G22" s="9"/>
      <c r="H22" s="77"/>
    </row>
    <row r="23" spans="1:8" ht="12.75">
      <c r="A23" s="3" t="s">
        <v>27</v>
      </c>
      <c r="D23" s="9">
        <v>-1085</v>
      </c>
      <c r="E23" s="81">
        <v>-350</v>
      </c>
      <c r="F23" s="10"/>
      <c r="G23" s="9">
        <v>-1085</v>
      </c>
      <c r="H23" s="76">
        <v>-350</v>
      </c>
    </row>
    <row r="24" spans="4:8" ht="12.75">
      <c r="D24" s="12"/>
      <c r="E24" s="82"/>
      <c r="F24" s="10"/>
      <c r="G24" s="12"/>
      <c r="H24" s="84"/>
    </row>
    <row r="25" spans="1:8" ht="12.75">
      <c r="A25" s="3" t="s">
        <v>28</v>
      </c>
      <c r="D25" s="9">
        <f>SUM(D21:D24)</f>
        <v>8914</v>
      </c>
      <c r="E25" s="9">
        <v>2380</v>
      </c>
      <c r="F25" s="10"/>
      <c r="G25" s="9">
        <f>SUM(G21:G24)</f>
        <v>8914</v>
      </c>
      <c r="H25" s="9">
        <v>2380</v>
      </c>
    </row>
    <row r="26" spans="4:8" ht="12.75">
      <c r="D26" s="9"/>
      <c r="E26" s="80"/>
      <c r="F26" s="10"/>
      <c r="G26" s="9"/>
      <c r="H26" s="77"/>
    </row>
    <row r="27" spans="1:8" ht="12.75">
      <c r="A27" s="3" t="s">
        <v>29</v>
      </c>
      <c r="D27" s="9">
        <v>220</v>
      </c>
      <c r="E27" s="81">
        <v>47</v>
      </c>
      <c r="F27" s="10"/>
      <c r="G27" s="9">
        <v>220</v>
      </c>
      <c r="H27" s="76">
        <v>47</v>
      </c>
    </row>
    <row r="28" spans="4:8" ht="12.75">
      <c r="D28" s="9"/>
      <c r="E28" s="80"/>
      <c r="F28" s="10"/>
      <c r="G28" s="9"/>
      <c r="H28" s="77"/>
    </row>
    <row r="29" spans="1:8" ht="12.75">
      <c r="A29" s="3" t="s">
        <v>30</v>
      </c>
      <c r="D29" s="9">
        <v>-1893</v>
      </c>
      <c r="E29" s="81">
        <v>-1064</v>
      </c>
      <c r="F29" s="10"/>
      <c r="G29" s="9">
        <v>-1893</v>
      </c>
      <c r="H29" s="76">
        <v>-1064</v>
      </c>
    </row>
    <row r="30" spans="4:8" ht="12.75">
      <c r="D30" s="25"/>
      <c r="E30" s="83"/>
      <c r="F30" s="68"/>
      <c r="G30" s="25"/>
      <c r="H30" s="78"/>
    </row>
    <row r="31" spans="1:8" ht="12.75">
      <c r="A31" s="3" t="s">
        <v>31</v>
      </c>
      <c r="D31" s="8">
        <v>-1</v>
      </c>
      <c r="E31" s="76">
        <v>-1</v>
      </c>
      <c r="G31" s="8">
        <v>-1</v>
      </c>
      <c r="H31" s="76">
        <v>-1</v>
      </c>
    </row>
    <row r="32" spans="4:8" ht="12.75">
      <c r="D32" s="13"/>
      <c r="E32" s="84"/>
      <c r="G32" s="13"/>
      <c r="H32" s="84"/>
    </row>
    <row r="33" spans="1:8" ht="12.75" customHeight="1">
      <c r="A33" s="1" t="s">
        <v>32</v>
      </c>
      <c r="D33" s="8">
        <f>SUM(D25:D32)</f>
        <v>7240</v>
      </c>
      <c r="E33" s="8">
        <v>1362</v>
      </c>
      <c r="G33" s="8">
        <f>SUM(G25:G32)</f>
        <v>7240</v>
      </c>
      <c r="H33" s="8">
        <v>1362</v>
      </c>
    </row>
    <row r="34" spans="4:8" ht="12.75">
      <c r="D34" s="8"/>
      <c r="E34" s="77"/>
      <c r="G34" s="8"/>
      <c r="H34" s="77"/>
    </row>
    <row r="35" spans="1:8" ht="12.75">
      <c r="A35" s="3" t="s">
        <v>33</v>
      </c>
      <c r="D35" s="8">
        <v>0</v>
      </c>
      <c r="E35" s="76">
        <v>0</v>
      </c>
      <c r="G35" s="8">
        <v>0</v>
      </c>
      <c r="H35" s="76">
        <v>0</v>
      </c>
    </row>
    <row r="36" spans="4:8" ht="12.75" customHeight="1">
      <c r="D36" s="13"/>
      <c r="E36" s="84"/>
      <c r="G36" s="13"/>
      <c r="H36" s="84"/>
    </row>
    <row r="37" spans="1:8" ht="13.5" thickBot="1">
      <c r="A37" s="1" t="s">
        <v>212</v>
      </c>
      <c r="D37" s="14">
        <f>SUM(D33:D36)</f>
        <v>7240</v>
      </c>
      <c r="E37" s="14">
        <v>1362</v>
      </c>
      <c r="G37" s="14">
        <f>SUM(G33:G36)</f>
        <v>7240</v>
      </c>
      <c r="H37" s="14">
        <v>1362</v>
      </c>
    </row>
    <row r="38" spans="4:8" ht="12.75">
      <c r="D38" s="8"/>
      <c r="E38" s="11"/>
      <c r="H38" s="11"/>
    </row>
    <row r="39" spans="1:8" ht="13.5" thickBot="1">
      <c r="A39" s="1" t="s">
        <v>25</v>
      </c>
      <c r="D39" s="15">
        <f>Notes!E256</f>
        <v>3.2184786909149103</v>
      </c>
      <c r="E39" s="16">
        <v>1.0077691453940065</v>
      </c>
      <c r="G39" s="15">
        <f>Notes!H256</f>
        <v>3.2184786909149103</v>
      </c>
      <c r="H39" s="16">
        <v>1.0077691453940065</v>
      </c>
    </row>
    <row r="40" ht="12.75">
      <c r="D40" s="8"/>
    </row>
    <row r="41" spans="1:8" ht="13.5" thickBot="1">
      <c r="A41" s="1" t="s">
        <v>173</v>
      </c>
      <c r="D41" s="58">
        <f>Notes!E266</f>
        <v>2.23229426818364</v>
      </c>
      <c r="E41" s="87">
        <v>0.9161537685400061</v>
      </c>
      <c r="G41" s="66">
        <f>Notes!H266</f>
        <v>2.23229426818364</v>
      </c>
      <c r="H41" s="87">
        <v>0.9161537685400061</v>
      </c>
    </row>
    <row r="42" ht="12.75">
      <c r="D42" s="8"/>
    </row>
    <row r="43" ht="12.75">
      <c r="D43" s="8"/>
    </row>
    <row r="44" spans="1:4" ht="12.75">
      <c r="A44" s="1" t="s">
        <v>36</v>
      </c>
      <c r="D44" s="8"/>
    </row>
    <row r="45" spans="1:8" ht="12.75">
      <c r="A45" s="107" t="s">
        <v>259</v>
      </c>
      <c r="B45" s="107"/>
      <c r="C45" s="107"/>
      <c r="D45" s="107"/>
      <c r="E45" s="107"/>
      <c r="F45" s="107"/>
      <c r="G45" s="107"/>
      <c r="H45" s="107"/>
    </row>
    <row r="46" spans="1:8" ht="25.5" customHeight="1">
      <c r="A46" s="107"/>
      <c r="B46" s="107"/>
      <c r="C46" s="107"/>
      <c r="D46" s="107"/>
      <c r="E46" s="107"/>
      <c r="F46" s="107"/>
      <c r="G46" s="107"/>
      <c r="H46" s="10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4" ht="12.75">
      <c r="A54" s="3" t="s">
        <v>218</v>
      </c>
    </row>
  </sheetData>
  <sheetProtection password="CF68" sheet="1" objects="1" scenarios="1"/>
  <mergeCells count="3">
    <mergeCell ref="D12:E12"/>
    <mergeCell ref="G12:H12"/>
    <mergeCell ref="A45:H46"/>
  </mergeCells>
  <printOptions/>
  <pageMargins left="0.75" right="0.75" top="1" bottom="0.63" header="0.5" footer="0.5"/>
  <pageSetup firstPageNumber="1" useFirstPageNumber="1" fitToHeight="1" fitToWidth="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3"/>
  <sheetViews>
    <sheetView zoomScalePageLayoutView="0" workbookViewId="0" topLeftCell="A1">
      <selection activeCell="A53" sqref="A53:G54"/>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130</v>
      </c>
      <c r="C5" s="1"/>
    </row>
    <row r="7" spans="1:3" ht="12.75">
      <c r="A7" s="1" t="s">
        <v>51</v>
      </c>
      <c r="C7" s="1"/>
    </row>
    <row r="8" spans="1:3" ht="12.75">
      <c r="A8" s="1" t="s">
        <v>257</v>
      </c>
      <c r="C8" s="1"/>
    </row>
    <row r="9" spans="1:3" ht="12.75">
      <c r="A9" s="3" t="s">
        <v>26</v>
      </c>
      <c r="C9" s="1"/>
    </row>
    <row r="10" spans="3:7" ht="12.75">
      <c r="C10" s="1"/>
      <c r="E10" s="4" t="s">
        <v>129</v>
      </c>
      <c r="F10" s="4"/>
      <c r="G10" s="4"/>
    </row>
    <row r="11" spans="1:7" ht="12.75">
      <c r="A11" s="1"/>
      <c r="C11" s="1"/>
      <c r="E11" s="4" t="s">
        <v>258</v>
      </c>
      <c r="F11" s="4"/>
      <c r="G11" s="4" t="s">
        <v>209</v>
      </c>
    </row>
    <row r="12" spans="4:7" ht="12.75">
      <c r="D12" s="5"/>
      <c r="E12" s="7" t="s">
        <v>250</v>
      </c>
      <c r="F12" s="7"/>
      <c r="G12" s="7" t="s">
        <v>227</v>
      </c>
    </row>
    <row r="13" spans="3:7" ht="12.75">
      <c r="C13" s="1"/>
      <c r="E13" s="7" t="s">
        <v>23</v>
      </c>
      <c r="F13" s="7"/>
      <c r="G13" s="7" t="s">
        <v>23</v>
      </c>
    </row>
    <row r="14" ht="12.75">
      <c r="A14" s="1" t="s">
        <v>192</v>
      </c>
    </row>
    <row r="15" ht="12.75">
      <c r="A15" s="1" t="s">
        <v>193</v>
      </c>
    </row>
    <row r="16" spans="1:7" ht="12.75">
      <c r="A16" s="3" t="s">
        <v>194</v>
      </c>
      <c r="E16" s="18">
        <v>8947</v>
      </c>
      <c r="F16" s="18"/>
      <c r="G16" s="18">
        <v>3879</v>
      </c>
    </row>
    <row r="17" spans="1:7" ht="12.75">
      <c r="A17" s="3" t="s">
        <v>268</v>
      </c>
      <c r="E17" s="18">
        <v>3513</v>
      </c>
      <c r="F17" s="18"/>
      <c r="G17" s="18">
        <v>3838</v>
      </c>
    </row>
    <row r="18" spans="1:7" ht="12.75">
      <c r="A18" s="20"/>
      <c r="E18" s="23">
        <f>SUM(E16:E17)</f>
        <v>12460</v>
      </c>
      <c r="F18" s="18"/>
      <c r="G18" s="24">
        <f>SUM(G16:G17)</f>
        <v>7717</v>
      </c>
    </row>
    <row r="19" spans="1:7" ht="12.75">
      <c r="A19" s="1" t="s">
        <v>195</v>
      </c>
      <c r="E19" s="18"/>
      <c r="F19" s="18"/>
      <c r="G19" s="19"/>
    </row>
    <row r="20" spans="1:7" ht="12.75">
      <c r="A20" s="3" t="s">
        <v>131</v>
      </c>
      <c r="E20" s="18">
        <v>4</v>
      </c>
      <c r="F20" s="18"/>
      <c r="G20" s="18">
        <v>4</v>
      </c>
    </row>
    <row r="21" spans="1:7" ht="12.75">
      <c r="A21" s="3" t="s">
        <v>37</v>
      </c>
      <c r="E21" s="18">
        <v>8813</v>
      </c>
      <c r="F21" s="18"/>
      <c r="G21" s="18">
        <v>5220</v>
      </c>
    </row>
    <row r="22" spans="1:7" ht="12.75">
      <c r="A22" s="3" t="s">
        <v>132</v>
      </c>
      <c r="E22" s="18">
        <v>1728</v>
      </c>
      <c r="F22" s="18"/>
      <c r="G22" s="18">
        <v>2740</v>
      </c>
    </row>
    <row r="23" spans="1:7" ht="12.75">
      <c r="A23" s="3" t="s">
        <v>133</v>
      </c>
      <c r="D23" s="7"/>
      <c r="E23" s="21">
        <v>662</v>
      </c>
      <c r="F23" s="22"/>
      <c r="G23" s="21">
        <v>733</v>
      </c>
    </row>
    <row r="24" spans="1:7" ht="12.75">
      <c r="A24" s="3" t="s">
        <v>210</v>
      </c>
      <c r="D24" s="7"/>
      <c r="E24" s="21">
        <v>31</v>
      </c>
      <c r="F24" s="22"/>
      <c r="G24" s="19">
        <v>31</v>
      </c>
    </row>
    <row r="25" spans="1:7" ht="12.75">
      <c r="A25" s="3" t="s">
        <v>170</v>
      </c>
      <c r="D25" s="7"/>
      <c r="E25" s="21">
        <v>26881</v>
      </c>
      <c r="F25" s="22"/>
      <c r="G25" s="21">
        <v>27714</v>
      </c>
    </row>
    <row r="26" spans="1:7" ht="12.75">
      <c r="A26" s="3" t="s">
        <v>39</v>
      </c>
      <c r="E26" s="18">
        <v>7225</v>
      </c>
      <c r="F26" s="18"/>
      <c r="G26" s="18">
        <v>6293</v>
      </c>
    </row>
    <row r="27" spans="5:7" ht="12.75">
      <c r="E27" s="23">
        <f>SUM(E20:E26)</f>
        <v>45344</v>
      </c>
      <c r="F27" s="18"/>
      <c r="G27" s="24">
        <f>SUM(G20:G26)</f>
        <v>42735</v>
      </c>
    </row>
    <row r="28" spans="1:7" s="70" customFormat="1" ht="17.25" customHeight="1" thickBot="1">
      <c r="A28" s="69" t="s">
        <v>196</v>
      </c>
      <c r="E28" s="71">
        <f>E18+E27</f>
        <v>57804</v>
      </c>
      <c r="F28" s="72"/>
      <c r="G28" s="73">
        <f>G18+G27</f>
        <v>50452</v>
      </c>
    </row>
    <row r="29" spans="5:7" ht="12.75">
      <c r="E29" s="18"/>
      <c r="F29" s="18"/>
      <c r="G29" s="18"/>
    </row>
    <row r="30" spans="1:7" ht="12.75">
      <c r="A30" s="1" t="s">
        <v>197</v>
      </c>
      <c r="E30" s="18"/>
      <c r="F30" s="18"/>
      <c r="G30" s="18"/>
    </row>
    <row r="31" spans="1:7" ht="12.75">
      <c r="A31" s="1" t="s">
        <v>198</v>
      </c>
      <c r="E31" s="18"/>
      <c r="F31" s="18"/>
      <c r="G31" s="18"/>
    </row>
    <row r="32" spans="1:7" ht="12.75">
      <c r="A32" s="3" t="s">
        <v>41</v>
      </c>
      <c r="E32" s="18">
        <v>29787</v>
      </c>
      <c r="F32" s="18"/>
      <c r="G32" s="18">
        <v>14878</v>
      </c>
    </row>
    <row r="33" spans="1:7" ht="12.75">
      <c r="A33" s="3" t="s">
        <v>136</v>
      </c>
      <c r="E33" s="18">
        <v>5096</v>
      </c>
      <c r="F33" s="18"/>
      <c r="G33" s="18">
        <v>20074</v>
      </c>
    </row>
    <row r="34" spans="1:7" ht="12.75">
      <c r="A34" s="3" t="s">
        <v>137</v>
      </c>
      <c r="E34" s="18">
        <v>-20</v>
      </c>
      <c r="F34" s="18"/>
      <c r="G34" s="18">
        <v>-13</v>
      </c>
    </row>
    <row r="35" spans="1:7" ht="12.75">
      <c r="A35" s="3" t="s">
        <v>42</v>
      </c>
      <c r="E35" s="18">
        <f>StmtEquity!I33</f>
        <v>21924</v>
      </c>
      <c r="F35" s="18"/>
      <c r="G35" s="26">
        <v>14684</v>
      </c>
    </row>
    <row r="36" spans="1:7" ht="12.75">
      <c r="A36" s="1" t="s">
        <v>199</v>
      </c>
      <c r="E36" s="23">
        <f>SUM(E32:E35)</f>
        <v>56787</v>
      </c>
      <c r="F36" s="18"/>
      <c r="G36" s="24">
        <f>SUM(G32:G35)</f>
        <v>49623</v>
      </c>
    </row>
    <row r="37" spans="5:7" ht="12.75">
      <c r="E37" s="18"/>
      <c r="F37" s="18"/>
      <c r="G37" s="18"/>
    </row>
    <row r="38" spans="1:7" ht="12.75">
      <c r="A38" s="1" t="s">
        <v>200</v>
      </c>
      <c r="E38" s="18"/>
      <c r="F38" s="18"/>
      <c r="G38" s="18"/>
    </row>
    <row r="39" spans="1:7" ht="12.75">
      <c r="A39" s="3" t="s">
        <v>134</v>
      </c>
      <c r="E39" s="18">
        <v>40</v>
      </c>
      <c r="F39" s="18"/>
      <c r="G39" s="18">
        <v>46</v>
      </c>
    </row>
    <row r="40" spans="5:9" ht="12.75">
      <c r="E40" s="23">
        <f>SUM(E39)</f>
        <v>40</v>
      </c>
      <c r="F40" s="8"/>
      <c r="G40" s="24">
        <f>SUM(G39)</f>
        <v>46</v>
      </c>
      <c r="I40" s="27"/>
    </row>
    <row r="41" spans="1:7" ht="12.75">
      <c r="A41" s="1" t="s">
        <v>201</v>
      </c>
      <c r="E41" s="18"/>
      <c r="F41" s="18"/>
      <c r="G41" s="18"/>
    </row>
    <row r="42" spans="1:7" ht="12.75">
      <c r="A42" s="3" t="s">
        <v>40</v>
      </c>
      <c r="E42" s="18">
        <v>197</v>
      </c>
      <c r="F42" s="18"/>
      <c r="G42" s="18">
        <v>283</v>
      </c>
    </row>
    <row r="43" spans="1:7" ht="12.75">
      <c r="A43" s="3" t="s">
        <v>143</v>
      </c>
      <c r="E43" s="18">
        <v>669</v>
      </c>
      <c r="F43" s="18"/>
      <c r="G43" s="18">
        <v>449</v>
      </c>
    </row>
    <row r="44" spans="1:7" ht="12.75">
      <c r="A44" s="3" t="s">
        <v>134</v>
      </c>
      <c r="E44" s="25">
        <v>24</v>
      </c>
      <c r="F44" s="18"/>
      <c r="G44" s="25">
        <v>24</v>
      </c>
    </row>
    <row r="45" spans="1:7" ht="12.75">
      <c r="A45" s="3" t="s">
        <v>135</v>
      </c>
      <c r="E45" s="25">
        <v>87</v>
      </c>
      <c r="F45" s="18"/>
      <c r="G45" s="25">
        <v>27</v>
      </c>
    </row>
    <row r="46" spans="5:7" ht="12.75">
      <c r="E46" s="23">
        <f>SUM(E42:E45)</f>
        <v>977</v>
      </c>
      <c r="F46" s="18"/>
      <c r="G46" s="24">
        <f>SUM(G42:G45)</f>
        <v>783</v>
      </c>
    </row>
    <row r="47" spans="1:7" ht="12.75">
      <c r="A47" s="1" t="s">
        <v>202</v>
      </c>
      <c r="E47" s="23">
        <f>E40+E46</f>
        <v>1017</v>
      </c>
      <c r="F47" s="18"/>
      <c r="G47" s="24">
        <f>G40+G46</f>
        <v>829</v>
      </c>
    </row>
    <row r="48" spans="1:7" s="70" customFormat="1" ht="17.25" customHeight="1" thickBot="1">
      <c r="A48" s="69" t="s">
        <v>203</v>
      </c>
      <c r="E48" s="71">
        <f>E47+E36</f>
        <v>57804</v>
      </c>
      <c r="F48" s="72"/>
      <c r="G48" s="73">
        <f>G47+G36</f>
        <v>50452</v>
      </c>
    </row>
    <row r="49" spans="5:7" ht="12.75">
      <c r="E49" s="18"/>
      <c r="F49" s="18"/>
      <c r="G49" s="19"/>
    </row>
    <row r="50" spans="1:7" ht="13.5" thickBot="1">
      <c r="A50" s="3" t="s">
        <v>204</v>
      </c>
      <c r="E50" s="58">
        <f>E36/297866*100</f>
        <v>19.064612946761294</v>
      </c>
      <c r="F50" s="8"/>
      <c r="G50" s="75">
        <f>G36/148782*100</f>
        <v>33.352824938500625</v>
      </c>
    </row>
    <row r="51" spans="5:7" ht="12.75">
      <c r="E51" s="8"/>
      <c r="F51" s="8"/>
      <c r="G51" s="8"/>
    </row>
    <row r="52" spans="1:7" ht="12.75">
      <c r="A52" s="1" t="s">
        <v>36</v>
      </c>
      <c r="E52" s="8"/>
      <c r="F52" s="8"/>
      <c r="G52" s="8"/>
    </row>
    <row r="53" spans="1:7" ht="12.75">
      <c r="A53" s="107" t="s">
        <v>269</v>
      </c>
      <c r="B53" s="107"/>
      <c r="C53" s="107"/>
      <c r="D53" s="107"/>
      <c r="E53" s="107"/>
      <c r="F53" s="107"/>
      <c r="G53" s="107"/>
    </row>
    <row r="54" spans="1:7" ht="12.75">
      <c r="A54" s="107"/>
      <c r="B54" s="107"/>
      <c r="C54" s="107"/>
      <c r="D54" s="107"/>
      <c r="E54" s="107"/>
      <c r="F54" s="107"/>
      <c r="G54" s="107"/>
    </row>
    <row r="55" spans="1:7" ht="12.75">
      <c r="A55" s="17"/>
      <c r="B55" s="17"/>
      <c r="C55" s="17"/>
      <c r="D55" s="17"/>
      <c r="E55" s="17"/>
      <c r="F55" s="17"/>
      <c r="G55" s="17"/>
    </row>
    <row r="56" spans="1:8" ht="27" customHeight="1">
      <c r="A56" s="107" t="s">
        <v>260</v>
      </c>
      <c r="B56" s="107"/>
      <c r="C56" s="107"/>
      <c r="D56" s="107"/>
      <c r="E56" s="107"/>
      <c r="F56" s="107"/>
      <c r="G56" s="107"/>
      <c r="H56" s="17"/>
    </row>
    <row r="57" spans="1:7" ht="12.75" customHeight="1">
      <c r="A57" s="17"/>
      <c r="B57" s="17"/>
      <c r="C57" s="17"/>
      <c r="D57" s="17"/>
      <c r="E57" s="17"/>
      <c r="F57" s="17"/>
      <c r="G57" s="17"/>
    </row>
    <row r="58" spans="1:8" ht="26.25" customHeight="1">
      <c r="A58" s="107" t="s">
        <v>0</v>
      </c>
      <c r="B58" s="107"/>
      <c r="C58" s="107"/>
      <c r="D58" s="107"/>
      <c r="E58" s="107"/>
      <c r="F58" s="107"/>
      <c r="G58" s="107"/>
      <c r="H58" s="50"/>
    </row>
    <row r="59" spans="1:8" ht="12.75">
      <c r="A59" s="50"/>
      <c r="B59" s="50"/>
      <c r="C59" s="50"/>
      <c r="D59" s="50"/>
      <c r="E59" s="50"/>
      <c r="F59" s="50"/>
      <c r="G59" s="50"/>
      <c r="H59" s="50"/>
    </row>
    <row r="60" spans="1:8" ht="12.75">
      <c r="A60" s="17"/>
      <c r="B60" s="17"/>
      <c r="C60" s="17"/>
      <c r="D60" s="17"/>
      <c r="E60" s="17"/>
      <c r="F60" s="17"/>
      <c r="G60" s="17"/>
      <c r="H60" s="17"/>
    </row>
    <row r="61" spans="1:8" ht="12.75">
      <c r="A61" s="17"/>
      <c r="B61" s="17"/>
      <c r="C61" s="17"/>
      <c r="D61" s="17"/>
      <c r="E61" s="17"/>
      <c r="F61" s="17"/>
      <c r="G61" s="17"/>
      <c r="H61" s="17"/>
    </row>
    <row r="63" ht="12.75">
      <c r="E63" s="3" t="s">
        <v>184</v>
      </c>
    </row>
  </sheetData>
  <sheetProtection password="CF68" sheet="1" objects="1" scenarios="1"/>
  <mergeCells count="3">
    <mergeCell ref="A53:G54"/>
    <mergeCell ref="A58:G58"/>
    <mergeCell ref="A56:G56"/>
  </mergeCells>
  <printOptions/>
  <pageMargins left="0.75" right="0.75" top="1" bottom="0.74" header="0.5" footer="0.5"/>
  <pageSetup firstPageNumber="2" useFirstPageNumber="1" fitToHeight="1" fitToWidth="1" horizontalDpi="300" verticalDpi="300" orientation="portrait" paperSize="9" scale="87"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K65"/>
  <sheetViews>
    <sheetView zoomScalePageLayoutView="0" workbookViewId="0" topLeftCell="A1">
      <selection activeCell="G53" sqref="G53"/>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130</v>
      </c>
      <c r="E5" s="1"/>
    </row>
    <row r="7" spans="1:5" ht="12.75">
      <c r="A7" s="1" t="s">
        <v>52</v>
      </c>
      <c r="E7" s="1"/>
    </row>
    <row r="8" spans="1:5" ht="12.75">
      <c r="A8" s="1" t="s">
        <v>248</v>
      </c>
      <c r="E8" s="1"/>
    </row>
    <row r="9" spans="1:5" ht="12.75">
      <c r="A9" s="3" t="s">
        <v>26</v>
      </c>
      <c r="E9" s="1"/>
    </row>
    <row r="10" ht="12.75">
      <c r="E10" s="1"/>
    </row>
    <row r="11" spans="3:9" ht="12.75">
      <c r="C11" s="106" t="s">
        <v>205</v>
      </c>
      <c r="D11" s="106"/>
      <c r="E11" s="106"/>
      <c r="F11" s="106"/>
      <c r="G11" s="106"/>
      <c r="H11" s="106"/>
      <c r="I11" s="106"/>
    </row>
    <row r="12" spans="5:9" ht="12.75">
      <c r="E12" s="108" t="s">
        <v>46</v>
      </c>
      <c r="F12" s="108"/>
      <c r="G12" s="108"/>
      <c r="I12" s="29" t="s">
        <v>45</v>
      </c>
    </row>
    <row r="13" spans="1:11" ht="12.75">
      <c r="A13" s="1"/>
      <c r="C13" s="6" t="s">
        <v>47</v>
      </c>
      <c r="E13" s="6" t="s">
        <v>47</v>
      </c>
      <c r="G13" s="28" t="s">
        <v>139</v>
      </c>
      <c r="I13" s="6" t="s">
        <v>44</v>
      </c>
      <c r="K13" s="6" t="s">
        <v>43</v>
      </c>
    </row>
    <row r="14" spans="3:11" ht="12.75">
      <c r="C14" s="6" t="s">
        <v>48</v>
      </c>
      <c r="E14" s="6" t="s">
        <v>138</v>
      </c>
      <c r="F14" s="5"/>
      <c r="G14" s="6" t="s">
        <v>140</v>
      </c>
      <c r="H14" s="5"/>
      <c r="I14" s="6" t="s">
        <v>282</v>
      </c>
      <c r="J14" s="7"/>
      <c r="K14" s="6" t="s">
        <v>206</v>
      </c>
    </row>
    <row r="15" spans="3:11" ht="12.75">
      <c r="C15" s="7" t="s">
        <v>23</v>
      </c>
      <c r="E15" s="7" t="s">
        <v>23</v>
      </c>
      <c r="G15" s="7" t="s">
        <v>23</v>
      </c>
      <c r="I15" s="7" t="s">
        <v>23</v>
      </c>
      <c r="J15" s="7"/>
      <c r="K15" s="7" t="s">
        <v>23</v>
      </c>
    </row>
    <row r="17" spans="1:11" ht="12.75">
      <c r="A17" s="1" t="s">
        <v>255</v>
      </c>
      <c r="C17" s="30">
        <v>14878</v>
      </c>
      <c r="D17" s="56"/>
      <c r="E17" s="98">
        <v>20074</v>
      </c>
      <c r="F17" s="56"/>
      <c r="G17" s="56">
        <v>-13</v>
      </c>
      <c r="H17" s="56"/>
      <c r="I17" s="98">
        <v>14684</v>
      </c>
      <c r="J17" s="56"/>
      <c r="K17" s="56">
        <f>SUM(C17:I17)</f>
        <v>49623</v>
      </c>
    </row>
    <row r="18" spans="1:11" ht="12.75">
      <c r="A18" s="1"/>
      <c r="I18" s="18"/>
      <c r="J18" s="18"/>
      <c r="K18" s="19"/>
    </row>
    <row r="19" spans="1:11" ht="12.75">
      <c r="A19" s="3" t="s">
        <v>239</v>
      </c>
      <c r="C19" s="30"/>
      <c r="G19" s="11"/>
      <c r="I19" s="18"/>
      <c r="J19" s="18"/>
      <c r="K19" s="27"/>
    </row>
    <row r="20" spans="1:11" ht="12.75">
      <c r="A20" s="1"/>
      <c r="B20" s="3" t="s">
        <v>263</v>
      </c>
      <c r="C20" s="30"/>
      <c r="G20" s="11"/>
      <c r="I20" s="18"/>
      <c r="J20" s="18"/>
      <c r="K20" s="27"/>
    </row>
    <row r="21" spans="1:11" ht="15">
      <c r="A21" s="1"/>
      <c r="B21" s="20" t="s">
        <v>264</v>
      </c>
      <c r="C21" s="30">
        <v>10</v>
      </c>
      <c r="E21" s="3">
        <v>29</v>
      </c>
      <c r="G21" s="11">
        <v>0</v>
      </c>
      <c r="I21" s="18">
        <v>0</v>
      </c>
      <c r="J21" s="18"/>
      <c r="K21" s="27">
        <f>SUM(C21:I21)</f>
        <v>39</v>
      </c>
    </row>
    <row r="22" spans="1:11" ht="15">
      <c r="A22" s="1"/>
      <c r="B22" s="20" t="s">
        <v>265</v>
      </c>
      <c r="C22" s="30">
        <v>11</v>
      </c>
      <c r="E22" s="3">
        <v>12</v>
      </c>
      <c r="G22" s="11">
        <v>0</v>
      </c>
      <c r="I22" s="18">
        <v>0</v>
      </c>
      <c r="J22" s="18"/>
      <c r="K22" s="27">
        <f>SUM(C22:I22)</f>
        <v>23</v>
      </c>
    </row>
    <row r="23" spans="1:11" ht="12.75">
      <c r="A23" s="1"/>
      <c r="I23" s="18"/>
      <c r="J23" s="18"/>
      <c r="K23" s="19"/>
    </row>
    <row r="24" spans="1:11" ht="15">
      <c r="A24" s="3" t="s">
        <v>280</v>
      </c>
      <c r="C24" s="8">
        <v>14888</v>
      </c>
      <c r="E24" s="27">
        <f>-C24</f>
        <v>-14888</v>
      </c>
      <c r="G24" s="11">
        <v>0</v>
      </c>
      <c r="I24" s="18">
        <v>0</v>
      </c>
      <c r="J24" s="18"/>
      <c r="K24" s="19">
        <f>SUM(C24:I24)</f>
        <v>0</v>
      </c>
    </row>
    <row r="25" spans="1:11" ht="12.75">
      <c r="A25" s="1"/>
      <c r="I25" s="18"/>
      <c r="J25" s="18"/>
      <c r="K25" s="19"/>
    </row>
    <row r="26" spans="1:11" ht="12.75">
      <c r="A26" s="3" t="s">
        <v>175</v>
      </c>
      <c r="C26" s="8">
        <v>0</v>
      </c>
      <c r="E26" s="27">
        <v>-131</v>
      </c>
      <c r="G26" s="11">
        <v>0</v>
      </c>
      <c r="I26" s="18">
        <v>0</v>
      </c>
      <c r="J26" s="18"/>
      <c r="K26" s="19">
        <f>SUM(C26:I26)</f>
        <v>-131</v>
      </c>
    </row>
    <row r="27" spans="3:11" ht="12.75">
      <c r="C27" s="8"/>
      <c r="E27" s="27"/>
      <c r="G27" s="11"/>
      <c r="I27" s="18"/>
      <c r="J27" s="18"/>
      <c r="K27" s="19"/>
    </row>
    <row r="28" spans="1:11" ht="12.75">
      <c r="A28" s="3" t="s">
        <v>216</v>
      </c>
      <c r="C28" s="8"/>
      <c r="E28" s="27"/>
      <c r="G28" s="11"/>
      <c r="I28" s="18"/>
      <c r="J28" s="18"/>
      <c r="K28" s="19"/>
    </row>
    <row r="29" spans="2:11" ht="12.75">
      <c r="B29" s="3" t="s">
        <v>217</v>
      </c>
      <c r="C29" s="8">
        <v>0</v>
      </c>
      <c r="E29" s="27">
        <v>0</v>
      </c>
      <c r="G29" s="8">
        <v>-7</v>
      </c>
      <c r="I29" s="18">
        <v>0</v>
      </c>
      <c r="J29" s="18"/>
      <c r="K29" s="19">
        <f>SUM(C29:I29)</f>
        <v>-7</v>
      </c>
    </row>
    <row r="30" spans="9:11" ht="12.75">
      <c r="I30" s="18"/>
      <c r="J30" s="18"/>
      <c r="K30" s="19"/>
    </row>
    <row r="31" spans="1:11" ht="12.75">
      <c r="A31" s="3" t="s">
        <v>49</v>
      </c>
      <c r="C31" s="8">
        <v>0</v>
      </c>
      <c r="D31" s="8"/>
      <c r="E31" s="8">
        <v>0</v>
      </c>
      <c r="F31" s="8"/>
      <c r="G31" s="8">
        <v>0</v>
      </c>
      <c r="H31" s="8"/>
      <c r="I31" s="18">
        <f>'IS'!G37</f>
        <v>7240</v>
      </c>
      <c r="J31" s="18"/>
      <c r="K31" s="19">
        <f>SUM(C31:I31)</f>
        <v>7240</v>
      </c>
    </row>
    <row r="32" spans="3:11" ht="12.75">
      <c r="C32" s="8"/>
      <c r="D32" s="8"/>
      <c r="E32" s="8"/>
      <c r="F32" s="8"/>
      <c r="G32" s="8"/>
      <c r="H32" s="8"/>
      <c r="I32" s="18"/>
      <c r="J32" s="18"/>
      <c r="K32" s="18"/>
    </row>
    <row r="33" spans="1:11" ht="13.5" thickBot="1">
      <c r="A33" s="1" t="s">
        <v>256</v>
      </c>
      <c r="C33" s="14">
        <f>SUM(C17:C32)</f>
        <v>29787</v>
      </c>
      <c r="D33" s="14"/>
      <c r="E33" s="14">
        <f>SUM(E17:E32)</f>
        <v>5096</v>
      </c>
      <c r="F33" s="14"/>
      <c r="G33" s="14">
        <f>SUM(G17:G32)</f>
        <v>-20</v>
      </c>
      <c r="H33" s="14"/>
      <c r="I33" s="14">
        <f>SUM(I17:I32)</f>
        <v>21924</v>
      </c>
      <c r="J33" s="14"/>
      <c r="K33" s="14">
        <f>SUM(K17:K32)</f>
        <v>56787</v>
      </c>
    </row>
    <row r="34" spans="9:11" ht="12.75">
      <c r="I34" s="8"/>
      <c r="J34" s="8"/>
      <c r="K34" s="8"/>
    </row>
    <row r="35" spans="9:11" ht="12.75">
      <c r="I35" s="8"/>
      <c r="J35" s="8"/>
      <c r="K35" s="8"/>
    </row>
    <row r="36" spans="1:11" ht="12.75">
      <c r="A36" s="1" t="s">
        <v>185</v>
      </c>
      <c r="C36" s="30">
        <v>13515</v>
      </c>
      <c r="E36" s="8">
        <v>382</v>
      </c>
      <c r="G36" s="3">
        <v>7</v>
      </c>
      <c r="I36" s="8">
        <v>4592</v>
      </c>
      <c r="K36" s="27">
        <f>SUM(C36:I36)</f>
        <v>18496</v>
      </c>
    </row>
    <row r="37" spans="1:11" ht="12.75">
      <c r="A37" s="1"/>
      <c r="I37" s="18"/>
      <c r="J37" s="18"/>
      <c r="K37" s="19"/>
    </row>
    <row r="38" spans="1:11" ht="12.75">
      <c r="A38" s="3" t="s">
        <v>175</v>
      </c>
      <c r="C38" s="8">
        <v>0</v>
      </c>
      <c r="E38" s="27">
        <v>-217</v>
      </c>
      <c r="G38" s="11">
        <v>0</v>
      </c>
      <c r="I38" s="18">
        <v>0</v>
      </c>
      <c r="J38" s="18"/>
      <c r="K38" s="19">
        <f>SUM(C38:I38)</f>
        <v>-217</v>
      </c>
    </row>
    <row r="39" spans="9:11" ht="12.75">
      <c r="I39" s="18"/>
      <c r="J39" s="18"/>
      <c r="K39" s="19"/>
    </row>
    <row r="40" spans="1:11" ht="12.75">
      <c r="A40" s="3" t="s">
        <v>49</v>
      </c>
      <c r="C40" s="8">
        <v>0</v>
      </c>
      <c r="D40" s="8"/>
      <c r="E40" s="8">
        <v>0</v>
      </c>
      <c r="F40" s="8"/>
      <c r="G40" s="8">
        <v>0</v>
      </c>
      <c r="H40" s="8"/>
      <c r="I40" s="18">
        <v>1362</v>
      </c>
      <c r="J40" s="18"/>
      <c r="K40" s="19">
        <f>SUM(C40:I40)</f>
        <v>1362</v>
      </c>
    </row>
    <row r="41" spans="3:11" ht="12.75">
      <c r="C41" s="8"/>
      <c r="D41" s="8"/>
      <c r="E41" s="8"/>
      <c r="F41" s="8"/>
      <c r="G41" s="8"/>
      <c r="H41" s="8"/>
      <c r="I41" s="18"/>
      <c r="J41" s="18"/>
      <c r="K41" s="18"/>
    </row>
    <row r="42" spans="1:11" ht="13.5" thickBot="1">
      <c r="A42" s="1" t="s">
        <v>1</v>
      </c>
      <c r="C42" s="14">
        <f>SUM(C36:C41)</f>
        <v>13515</v>
      </c>
      <c r="D42" s="14"/>
      <c r="E42" s="14">
        <f>SUM(E36:E41)</f>
        <v>165</v>
      </c>
      <c r="F42" s="14"/>
      <c r="G42" s="14">
        <f>SUM(G36:G41)</f>
        <v>7</v>
      </c>
      <c r="H42" s="14"/>
      <c r="I42" s="14">
        <f>SUM(I36:I41)</f>
        <v>5954</v>
      </c>
      <c r="J42" s="14"/>
      <c r="K42" s="14">
        <f>SUM(K36:K41)</f>
        <v>19641</v>
      </c>
    </row>
    <row r="43" spans="1:11" ht="12.75">
      <c r="A43" s="1"/>
      <c r="I43" s="18"/>
      <c r="J43" s="18"/>
      <c r="K43" s="19"/>
    </row>
    <row r="44" spans="1:11" ht="12.75">
      <c r="A44" s="1"/>
      <c r="C44" s="18"/>
      <c r="D44" s="18"/>
      <c r="E44" s="18"/>
      <c r="F44" s="18"/>
      <c r="G44" s="18"/>
      <c r="H44" s="18"/>
      <c r="I44" s="18"/>
      <c r="J44" s="18"/>
      <c r="K44" s="18"/>
    </row>
    <row r="45" spans="9:11" ht="12.75">
      <c r="I45" s="8"/>
      <c r="J45" s="8"/>
      <c r="K45" s="8"/>
    </row>
    <row r="46" spans="1:11" ht="12.75">
      <c r="A46" s="85" t="s">
        <v>229</v>
      </c>
      <c r="I46" s="8"/>
      <c r="J46" s="8"/>
      <c r="K46" s="8"/>
    </row>
    <row r="47" spans="1:11" ht="27.75" customHeight="1">
      <c r="A47" s="3" t="s">
        <v>230</v>
      </c>
      <c r="B47" s="109" t="s">
        <v>297</v>
      </c>
      <c r="C47" s="109"/>
      <c r="D47" s="109"/>
      <c r="E47" s="109"/>
      <c r="F47" s="109"/>
      <c r="G47" s="109"/>
      <c r="H47" s="109"/>
      <c r="I47" s="109"/>
      <c r="J47" s="109"/>
      <c r="K47" s="109"/>
    </row>
    <row r="48" spans="1:11" ht="27.75" customHeight="1">
      <c r="A48" s="3" t="s">
        <v>231</v>
      </c>
      <c r="B48" s="109" t="s">
        <v>298</v>
      </c>
      <c r="C48" s="109"/>
      <c r="D48" s="109"/>
      <c r="E48" s="109"/>
      <c r="F48" s="109"/>
      <c r="G48" s="109"/>
      <c r="H48" s="109"/>
      <c r="I48" s="109"/>
      <c r="J48" s="109"/>
      <c r="K48" s="109"/>
    </row>
    <row r="49" spans="1:11" ht="25.5" customHeight="1">
      <c r="A49" s="3" t="s">
        <v>281</v>
      </c>
      <c r="B49" s="109" t="s">
        <v>283</v>
      </c>
      <c r="C49" s="109"/>
      <c r="D49" s="109"/>
      <c r="E49" s="109"/>
      <c r="F49" s="109"/>
      <c r="G49" s="109"/>
      <c r="H49" s="109"/>
      <c r="I49" s="109"/>
      <c r="J49" s="109"/>
      <c r="K49" s="109"/>
    </row>
    <row r="50" spans="2:11" ht="12.75">
      <c r="B50" s="88"/>
      <c r="C50" s="88"/>
      <c r="D50" s="88"/>
      <c r="E50" s="88"/>
      <c r="F50" s="88"/>
      <c r="G50" s="88"/>
      <c r="H50" s="88"/>
      <c r="I50" s="88"/>
      <c r="J50" s="88"/>
      <c r="K50" s="88"/>
    </row>
    <row r="51" spans="1:11" ht="12.75">
      <c r="A51" s="85"/>
      <c r="I51" s="8"/>
      <c r="J51" s="8"/>
      <c r="K51" s="8"/>
    </row>
    <row r="52" spans="1:11" ht="25.5" customHeight="1">
      <c r="A52" s="109" t="s">
        <v>261</v>
      </c>
      <c r="B52" s="109"/>
      <c r="C52" s="109"/>
      <c r="D52" s="109"/>
      <c r="E52" s="109"/>
      <c r="F52" s="109"/>
      <c r="G52" s="109"/>
      <c r="H52" s="109"/>
      <c r="I52" s="109"/>
      <c r="J52" s="109"/>
      <c r="K52" s="109"/>
    </row>
    <row r="53" spans="1:11" ht="12.75" customHeight="1">
      <c r="A53" s="85"/>
      <c r="I53" s="8"/>
      <c r="J53" s="8"/>
      <c r="K53" s="8"/>
    </row>
    <row r="54" spans="1:11" ht="15">
      <c r="A54" s="86"/>
      <c r="B54" s="17"/>
      <c r="C54" s="17"/>
      <c r="D54" s="17"/>
      <c r="E54" s="17"/>
      <c r="F54" s="17"/>
      <c r="G54" s="17"/>
      <c r="H54" s="17"/>
      <c r="I54" s="17"/>
      <c r="J54" s="17"/>
      <c r="K54" s="17"/>
    </row>
    <row r="55" spans="1:11" ht="12.75">
      <c r="A55" s="17"/>
      <c r="B55" s="17"/>
      <c r="C55" s="17"/>
      <c r="D55" s="17"/>
      <c r="E55" s="17"/>
      <c r="F55" s="17"/>
      <c r="G55" s="17"/>
      <c r="H55" s="17"/>
      <c r="I55" s="17"/>
      <c r="J55" s="17"/>
      <c r="K55" s="17"/>
    </row>
    <row r="56" spans="1:11" ht="12.75">
      <c r="A56" s="17"/>
      <c r="B56" s="17"/>
      <c r="C56" s="17"/>
      <c r="D56" s="17"/>
      <c r="E56" s="17"/>
      <c r="F56" s="17"/>
      <c r="G56" s="17"/>
      <c r="H56" s="17"/>
      <c r="I56" s="17"/>
      <c r="J56" s="17"/>
      <c r="K56" s="17"/>
    </row>
    <row r="57" spans="1:11" ht="12.75">
      <c r="A57" s="17"/>
      <c r="B57" s="17"/>
      <c r="C57" s="17"/>
      <c r="D57" s="17"/>
      <c r="E57" s="17"/>
      <c r="F57" s="17"/>
      <c r="G57" s="17"/>
      <c r="H57" s="17"/>
      <c r="I57" s="17"/>
      <c r="J57" s="17"/>
      <c r="K57" s="17"/>
    </row>
    <row r="58" spans="1:11" ht="12.75">
      <c r="A58" s="17"/>
      <c r="B58" s="17"/>
      <c r="C58" s="17"/>
      <c r="D58" s="17"/>
      <c r="E58" s="17"/>
      <c r="F58" s="17"/>
      <c r="G58" s="17"/>
      <c r="H58" s="17"/>
      <c r="I58" s="17"/>
      <c r="J58" s="17"/>
      <c r="K58" s="17"/>
    </row>
    <row r="59" spans="1:11" ht="12.75">
      <c r="A59" s="17"/>
      <c r="B59" s="17"/>
      <c r="C59" s="17"/>
      <c r="D59" s="17"/>
      <c r="E59" s="17"/>
      <c r="F59" s="17"/>
      <c r="G59" s="17"/>
      <c r="H59" s="17"/>
      <c r="I59" s="17"/>
      <c r="J59" s="17"/>
      <c r="K59" s="17"/>
    </row>
    <row r="60" spans="1:8" ht="12.75">
      <c r="A60" s="17"/>
      <c r="B60" s="17"/>
      <c r="C60" s="17"/>
      <c r="D60" s="17"/>
      <c r="E60" s="17"/>
      <c r="F60" s="17"/>
      <c r="G60" s="17"/>
      <c r="H60" s="17"/>
    </row>
    <row r="61" spans="1:8" ht="12.75">
      <c r="A61" s="17"/>
      <c r="B61" s="17"/>
      <c r="C61" s="17"/>
      <c r="D61" s="17"/>
      <c r="E61" s="17"/>
      <c r="F61" s="17"/>
      <c r="G61" s="17"/>
      <c r="H61" s="17"/>
    </row>
    <row r="62" spans="1:8" ht="12.75">
      <c r="A62" s="17"/>
      <c r="B62" s="17"/>
      <c r="C62" s="17"/>
      <c r="D62" s="17"/>
      <c r="E62" s="17"/>
      <c r="F62" s="17"/>
      <c r="G62" s="17"/>
      <c r="H62" s="17"/>
    </row>
    <row r="63" spans="1:8" ht="12.75">
      <c r="A63" s="17"/>
      <c r="B63" s="17"/>
      <c r="C63" s="17"/>
      <c r="D63" s="17"/>
      <c r="E63" s="17"/>
      <c r="F63" s="17"/>
      <c r="G63" s="17"/>
      <c r="H63" s="17"/>
    </row>
    <row r="65" ht="12.75">
      <c r="A65" s="3" t="s">
        <v>218</v>
      </c>
    </row>
  </sheetData>
  <sheetProtection password="CF68" sheet="1" objects="1" scenarios="1"/>
  <mergeCells count="6">
    <mergeCell ref="E12:G12"/>
    <mergeCell ref="C11:I11"/>
    <mergeCell ref="A52:K52"/>
    <mergeCell ref="B47:K47"/>
    <mergeCell ref="B48:K48"/>
    <mergeCell ref="B49:K49"/>
  </mergeCells>
  <printOptions/>
  <pageMargins left="0.75" right="0.75" top="1" bottom="0.62" header="0.5" footer="0.5"/>
  <pageSetup firstPageNumber="3" useFirstPageNumber="1" horizontalDpi="300" verticalDpi="300" orientation="portrait" paperSize="9"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0"/>
  <sheetViews>
    <sheetView zoomScalePageLayoutView="0" workbookViewId="0" topLeftCell="A1">
      <selection activeCell="B66" sqref="B66"/>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130</v>
      </c>
      <c r="C5" s="1"/>
    </row>
    <row r="7" spans="1:3" ht="12.75">
      <c r="A7" s="1" t="s">
        <v>53</v>
      </c>
      <c r="C7" s="1"/>
    </row>
    <row r="8" spans="1:3" ht="12.75">
      <c r="A8" s="1" t="s">
        <v>248</v>
      </c>
      <c r="C8" s="1"/>
    </row>
    <row r="9" spans="1:7" ht="12.75">
      <c r="A9" s="3" t="s">
        <v>26</v>
      </c>
      <c r="C9" s="1"/>
      <c r="G9" s="6"/>
    </row>
    <row r="10" spans="3:7" ht="12.75">
      <c r="C10" s="1"/>
      <c r="E10" s="6"/>
      <c r="G10" s="6"/>
    </row>
    <row r="11" spans="3:7" ht="12.75">
      <c r="C11" s="1"/>
      <c r="E11" s="6" t="s">
        <v>254</v>
      </c>
      <c r="G11" s="6" t="s">
        <v>254</v>
      </c>
    </row>
    <row r="12" spans="1:7" ht="12.75">
      <c r="A12" s="1"/>
      <c r="C12" s="1"/>
      <c r="E12" s="6" t="s">
        <v>228</v>
      </c>
      <c r="G12" s="6" t="s">
        <v>228</v>
      </c>
    </row>
    <row r="13" spans="4:7" ht="12.75">
      <c r="D13" s="5"/>
      <c r="E13" s="7" t="s">
        <v>250</v>
      </c>
      <c r="F13" s="7"/>
      <c r="G13" s="7" t="s">
        <v>251</v>
      </c>
    </row>
    <row r="14" spans="3:7" ht="12.75">
      <c r="C14" s="1"/>
      <c r="E14" s="7" t="s">
        <v>23</v>
      </c>
      <c r="F14" s="7"/>
      <c r="G14" s="7" t="s">
        <v>23</v>
      </c>
    </row>
    <row r="15" spans="1:7" ht="12.75">
      <c r="A15" s="31" t="s">
        <v>58</v>
      </c>
      <c r="B15" s="32"/>
      <c r="C15" s="32"/>
      <c r="D15" s="32"/>
      <c r="E15" s="18"/>
      <c r="F15" s="18"/>
      <c r="G15" s="19"/>
    </row>
    <row r="16" spans="1:7" ht="12.75">
      <c r="A16" s="32" t="s">
        <v>32</v>
      </c>
      <c r="B16" s="32"/>
      <c r="C16" s="32"/>
      <c r="D16" s="32"/>
      <c r="E16" s="18">
        <f>'IS'!G33</f>
        <v>7240</v>
      </c>
      <c r="F16" s="18"/>
      <c r="G16" s="19">
        <f>'IS'!H33</f>
        <v>1362</v>
      </c>
    </row>
    <row r="17" spans="1:7" ht="12.75">
      <c r="A17" s="32" t="s">
        <v>54</v>
      </c>
      <c r="B17" s="32"/>
      <c r="C17" s="32"/>
      <c r="D17" s="32"/>
      <c r="E17" s="25"/>
      <c r="F17" s="25"/>
      <c r="G17" s="33"/>
    </row>
    <row r="18" spans="1:7" ht="12.75">
      <c r="A18" s="32"/>
      <c r="B18" s="32" t="s">
        <v>271</v>
      </c>
      <c r="C18" s="32"/>
      <c r="D18" s="32"/>
      <c r="E18" s="25">
        <v>134</v>
      </c>
      <c r="F18" s="25"/>
      <c r="G18" s="25">
        <v>103</v>
      </c>
    </row>
    <row r="19" spans="1:7" ht="12.75">
      <c r="A19" s="32"/>
      <c r="B19" s="32" t="s">
        <v>141</v>
      </c>
      <c r="C19" s="32"/>
      <c r="D19" s="32"/>
      <c r="E19" s="25">
        <v>427</v>
      </c>
      <c r="F19" s="25"/>
      <c r="G19" s="25">
        <v>151</v>
      </c>
    </row>
    <row r="20" spans="1:7" ht="12.75">
      <c r="A20" s="32"/>
      <c r="B20" s="32" t="s">
        <v>272</v>
      </c>
      <c r="C20" s="32"/>
      <c r="D20" s="32"/>
      <c r="E20" s="25">
        <v>71</v>
      </c>
      <c r="F20" s="25"/>
      <c r="G20" s="33">
        <v>0</v>
      </c>
    </row>
    <row r="21" spans="1:7" ht="12.75">
      <c r="A21" s="32"/>
      <c r="B21" s="32" t="s">
        <v>270</v>
      </c>
      <c r="C21" s="32"/>
      <c r="D21" s="32"/>
      <c r="E21" s="25">
        <v>509</v>
      </c>
      <c r="F21" s="25"/>
      <c r="G21" s="33">
        <v>29</v>
      </c>
    </row>
    <row r="22" spans="1:7" ht="12.75">
      <c r="A22" s="32"/>
      <c r="B22" s="32" t="s">
        <v>186</v>
      </c>
      <c r="C22" s="32"/>
      <c r="D22" s="32"/>
      <c r="E22" s="25">
        <v>64</v>
      </c>
      <c r="F22" s="25"/>
      <c r="G22" s="33">
        <v>0</v>
      </c>
    </row>
    <row r="23" spans="1:7" ht="12.75">
      <c r="A23" s="32"/>
      <c r="B23" s="32" t="s">
        <v>240</v>
      </c>
      <c r="C23" s="32"/>
      <c r="D23" s="32"/>
      <c r="E23" s="25">
        <v>7</v>
      </c>
      <c r="F23" s="25"/>
      <c r="G23" s="33">
        <v>-1</v>
      </c>
    </row>
    <row r="24" spans="1:7" ht="12.75">
      <c r="A24" s="32"/>
      <c r="B24" s="32" t="s">
        <v>55</v>
      </c>
      <c r="C24" s="32"/>
      <c r="D24" s="32"/>
      <c r="E24" s="25">
        <v>1</v>
      </c>
      <c r="F24" s="25"/>
      <c r="G24" s="25">
        <v>1</v>
      </c>
    </row>
    <row r="25" spans="1:7" ht="12.75">
      <c r="A25" s="31"/>
      <c r="B25" s="3" t="s">
        <v>59</v>
      </c>
      <c r="C25" s="32"/>
      <c r="D25" s="32"/>
      <c r="E25" s="25">
        <v>-204</v>
      </c>
      <c r="F25" s="25"/>
      <c r="G25" s="33">
        <v>-47</v>
      </c>
    </row>
    <row r="26" spans="1:7" ht="12.75">
      <c r="A26" s="31"/>
      <c r="B26" s="3" t="s">
        <v>232</v>
      </c>
      <c r="C26" s="32"/>
      <c r="D26" s="32"/>
      <c r="E26" s="12">
        <v>-15</v>
      </c>
      <c r="F26" s="25"/>
      <c r="G26" s="34">
        <v>0</v>
      </c>
    </row>
    <row r="27" spans="1:7" ht="12.75">
      <c r="A27" s="32" t="s">
        <v>56</v>
      </c>
      <c r="B27" s="32"/>
      <c r="C27" s="32"/>
      <c r="D27" s="32"/>
      <c r="E27" s="25">
        <f>SUM(E16:E26)</f>
        <v>8234</v>
      </c>
      <c r="F27" s="25"/>
      <c r="G27" s="25">
        <f>SUM(G16:G26)</f>
        <v>1598</v>
      </c>
    </row>
    <row r="28" spans="1:7" ht="12.75">
      <c r="A28" s="32"/>
      <c r="B28" s="32"/>
      <c r="C28" s="32"/>
      <c r="D28" s="32"/>
      <c r="E28" s="25"/>
      <c r="F28" s="25"/>
      <c r="G28" s="25"/>
    </row>
    <row r="29" spans="1:7" ht="12.75">
      <c r="A29" s="32" t="s">
        <v>142</v>
      </c>
      <c r="B29" s="32"/>
      <c r="C29" s="32"/>
      <c r="D29" s="32"/>
      <c r="E29" s="25"/>
      <c r="F29" s="25"/>
      <c r="G29" s="25"/>
    </row>
    <row r="30" spans="1:7" ht="12.75">
      <c r="A30" s="32"/>
      <c r="B30" s="32" t="s">
        <v>37</v>
      </c>
      <c r="C30" s="32"/>
      <c r="D30" s="32"/>
      <c r="E30" s="25">
        <f>'BS'!G21-'BS'!E21-Cashflow!E23</f>
        <v>-3600</v>
      </c>
      <c r="F30" s="25"/>
      <c r="G30" s="25">
        <v>-1472</v>
      </c>
    </row>
    <row r="31" spans="1:7" ht="12.75">
      <c r="A31" s="32"/>
      <c r="B31" s="32" t="s">
        <v>38</v>
      </c>
      <c r="C31" s="32"/>
      <c r="D31" s="32"/>
      <c r="E31" s="25">
        <v>1013</v>
      </c>
      <c r="F31" s="25"/>
      <c r="G31" s="25">
        <v>35</v>
      </c>
    </row>
    <row r="32" spans="1:7" ht="12.75">
      <c r="A32" s="32"/>
      <c r="B32" s="32" t="s">
        <v>40</v>
      </c>
      <c r="C32" s="32"/>
      <c r="D32" s="32"/>
      <c r="E32" s="25">
        <f>'BS'!E42-'BS'!G42</f>
        <v>-86</v>
      </c>
      <c r="F32" s="25"/>
      <c r="G32" s="25">
        <v>-347</v>
      </c>
    </row>
    <row r="33" spans="1:7" ht="12.75">
      <c r="A33" s="32"/>
      <c r="B33" s="32" t="s">
        <v>143</v>
      </c>
      <c r="C33" s="32"/>
      <c r="D33" s="32"/>
      <c r="E33" s="25">
        <v>219</v>
      </c>
      <c r="F33" s="25"/>
      <c r="G33" s="25">
        <v>-6</v>
      </c>
    </row>
    <row r="34" spans="1:7" ht="12.75">
      <c r="A34" s="32"/>
      <c r="B34" s="32" t="s">
        <v>135</v>
      </c>
      <c r="C34" s="32"/>
      <c r="D34" s="35"/>
      <c r="E34" s="67">
        <v>60</v>
      </c>
      <c r="F34" s="37"/>
      <c r="G34" s="67">
        <v>104</v>
      </c>
    </row>
    <row r="35" spans="1:7" ht="12.75">
      <c r="A35" s="32"/>
      <c r="B35" s="32" t="s">
        <v>187</v>
      </c>
      <c r="C35" s="32"/>
      <c r="D35" s="35"/>
      <c r="E35" s="36">
        <v>0</v>
      </c>
      <c r="F35" s="37"/>
      <c r="G35" s="36">
        <v>-2</v>
      </c>
    </row>
    <row r="36" spans="1:7" ht="12.75">
      <c r="A36" s="32" t="s">
        <v>276</v>
      </c>
      <c r="B36" s="32"/>
      <c r="C36" s="32"/>
      <c r="D36" s="32"/>
      <c r="E36" s="25">
        <f>SUM(E27:E35)</f>
        <v>5840</v>
      </c>
      <c r="F36" s="25"/>
      <c r="G36" s="25">
        <f>SUM(G27:G35)</f>
        <v>-90</v>
      </c>
    </row>
    <row r="37" spans="1:7" ht="12.75">
      <c r="A37" s="32" t="s">
        <v>61</v>
      </c>
      <c r="B37" s="32"/>
      <c r="C37" s="32"/>
      <c r="D37" s="32"/>
      <c r="E37" s="25">
        <f>-E25</f>
        <v>204</v>
      </c>
      <c r="F37" s="25"/>
      <c r="G37" s="33">
        <v>47</v>
      </c>
    </row>
    <row r="38" spans="1:7" ht="12.75">
      <c r="A38" s="32" t="s">
        <v>57</v>
      </c>
      <c r="B38" s="32"/>
      <c r="C38" s="32"/>
      <c r="D38" s="32"/>
      <c r="E38" s="25">
        <f>-E24</f>
        <v>-1</v>
      </c>
      <c r="F38" s="25"/>
      <c r="G38" s="33">
        <v>-1</v>
      </c>
    </row>
    <row r="39" spans="1:7" ht="12.75">
      <c r="A39" s="32" t="s">
        <v>277</v>
      </c>
      <c r="B39" s="32"/>
      <c r="C39" s="32"/>
      <c r="D39" s="32"/>
      <c r="E39" s="38">
        <f>SUM(E36:E38)</f>
        <v>6043</v>
      </c>
      <c r="F39" s="25"/>
      <c r="G39" s="38">
        <f>SUM(G36:G38)</f>
        <v>-44</v>
      </c>
    </row>
    <row r="40" spans="1:7" ht="12.75">
      <c r="A40" s="31"/>
      <c r="B40" s="32"/>
      <c r="C40" s="32"/>
      <c r="D40" s="32"/>
      <c r="E40" s="25"/>
      <c r="F40" s="25"/>
      <c r="G40" s="25"/>
    </row>
    <row r="41" spans="1:7" ht="12.75">
      <c r="A41" s="31" t="s">
        <v>188</v>
      </c>
      <c r="B41" s="32"/>
      <c r="C41" s="32"/>
      <c r="D41" s="32"/>
      <c r="E41" s="25"/>
      <c r="F41" s="25"/>
      <c r="G41" s="33"/>
    </row>
    <row r="42" spans="1:7" ht="12.75">
      <c r="A42" s="32" t="s">
        <v>278</v>
      </c>
      <c r="B42" s="32"/>
      <c r="C42" s="32"/>
      <c r="D42" s="32"/>
      <c r="E42" s="25">
        <v>-318</v>
      </c>
      <c r="F42" s="25"/>
      <c r="G42" s="33">
        <v>-254</v>
      </c>
    </row>
    <row r="43" spans="1:7" ht="12.75">
      <c r="A43" s="32" t="s">
        <v>60</v>
      </c>
      <c r="B43" s="32"/>
      <c r="C43" s="32"/>
      <c r="D43" s="32"/>
      <c r="E43" s="25">
        <v>-5559</v>
      </c>
      <c r="F43" s="25"/>
      <c r="G43" s="25">
        <v>-534</v>
      </c>
    </row>
    <row r="44" spans="1:7" ht="12.75">
      <c r="A44" s="32" t="s">
        <v>279</v>
      </c>
      <c r="B44" s="32"/>
      <c r="C44" s="32"/>
      <c r="D44" s="32"/>
      <c r="E44" s="25">
        <v>0</v>
      </c>
      <c r="F44" s="25"/>
      <c r="G44" s="25">
        <v>53</v>
      </c>
    </row>
    <row r="45" spans="1:7" ht="12.75">
      <c r="A45" s="32" t="s">
        <v>233</v>
      </c>
      <c r="B45" s="32"/>
      <c r="C45" s="32"/>
      <c r="D45" s="32"/>
      <c r="E45" s="25">
        <f>-E26</f>
        <v>15</v>
      </c>
      <c r="F45" s="25"/>
      <c r="G45" s="25">
        <v>0</v>
      </c>
    </row>
    <row r="46" spans="1:7" ht="12.75">
      <c r="A46" s="32" t="s">
        <v>168</v>
      </c>
      <c r="B46" s="32"/>
      <c r="C46" s="32"/>
      <c r="D46" s="32"/>
      <c r="E46" s="38">
        <f>SUM(E42:E45)</f>
        <v>-5862</v>
      </c>
      <c r="F46" s="25"/>
      <c r="G46" s="38">
        <f>SUM(G42:G45)</f>
        <v>-735</v>
      </c>
    </row>
    <row r="47" spans="1:7" ht="12.75">
      <c r="A47" s="32"/>
      <c r="B47" s="32"/>
      <c r="C47" s="32"/>
      <c r="D47" s="32"/>
      <c r="E47" s="25"/>
      <c r="F47" s="25"/>
      <c r="G47" s="33"/>
    </row>
    <row r="48" spans="1:7" ht="12.75">
      <c r="A48" s="31" t="s">
        <v>166</v>
      </c>
      <c r="B48" s="32"/>
      <c r="C48" s="32"/>
      <c r="D48" s="32"/>
      <c r="E48" s="25"/>
      <c r="F48" s="25"/>
      <c r="G48" s="25"/>
    </row>
    <row r="49" spans="1:7" ht="12.75">
      <c r="A49" s="32" t="s">
        <v>234</v>
      </c>
      <c r="B49" s="32"/>
      <c r="C49" s="32"/>
      <c r="D49" s="32"/>
      <c r="E49" s="25">
        <v>62</v>
      </c>
      <c r="F49" s="25"/>
      <c r="G49" s="25">
        <v>0</v>
      </c>
    </row>
    <row r="50" spans="1:7" ht="12.75">
      <c r="A50" s="32" t="s">
        <v>167</v>
      </c>
      <c r="B50" s="32"/>
      <c r="C50" s="32"/>
      <c r="D50" s="32"/>
      <c r="E50" s="25">
        <v>-131</v>
      </c>
      <c r="F50" s="25"/>
      <c r="G50" s="25">
        <v>-84</v>
      </c>
    </row>
    <row r="51" spans="1:7" ht="12.75">
      <c r="A51" s="32" t="s">
        <v>144</v>
      </c>
      <c r="B51" s="32"/>
      <c r="C51" s="32"/>
      <c r="D51" s="32"/>
      <c r="E51" s="12">
        <v>-6</v>
      </c>
      <c r="F51" s="25"/>
      <c r="G51" s="12">
        <v>-6</v>
      </c>
    </row>
    <row r="52" spans="1:7" ht="12.75">
      <c r="A52" s="32" t="s">
        <v>241</v>
      </c>
      <c r="B52" s="32"/>
      <c r="C52" s="32"/>
      <c r="D52" s="32"/>
      <c r="E52" s="38">
        <f>SUM(E49:E51)</f>
        <v>-75</v>
      </c>
      <c r="F52" s="25"/>
      <c r="G52" s="40">
        <f>SUM(G49:G51)</f>
        <v>-90</v>
      </c>
    </row>
    <row r="53" spans="1:7" ht="12.75">
      <c r="A53" s="32"/>
      <c r="B53" s="32"/>
      <c r="C53" s="32"/>
      <c r="D53" s="32"/>
      <c r="E53" s="25"/>
      <c r="F53" s="25"/>
      <c r="G53" s="25"/>
    </row>
    <row r="54" spans="1:7" ht="12.75">
      <c r="A54" s="31" t="s">
        <v>242</v>
      </c>
      <c r="B54" s="32"/>
      <c r="C54" s="32"/>
      <c r="D54" s="32"/>
      <c r="E54" s="25">
        <f>E39+E46+E52</f>
        <v>106</v>
      </c>
      <c r="F54" s="25"/>
      <c r="G54" s="25">
        <f>G39+G46+G52</f>
        <v>-869</v>
      </c>
    </row>
    <row r="55" spans="1:7" ht="9" customHeight="1">
      <c r="A55" s="32"/>
      <c r="B55" s="32"/>
      <c r="C55" s="32"/>
      <c r="D55" s="32"/>
      <c r="E55" s="25"/>
      <c r="F55" s="25"/>
      <c r="G55" s="33"/>
    </row>
    <row r="56" spans="1:7" ht="12.75">
      <c r="A56" s="31" t="s">
        <v>145</v>
      </c>
      <c r="B56" s="32"/>
      <c r="C56" s="32"/>
      <c r="D56" s="32"/>
      <c r="E56" s="25">
        <v>-7</v>
      </c>
      <c r="F56" s="25"/>
      <c r="G56" s="25">
        <v>0</v>
      </c>
    </row>
    <row r="57" spans="1:7" ht="9" customHeight="1">
      <c r="A57" s="32"/>
      <c r="B57" s="32"/>
      <c r="C57" s="32"/>
      <c r="D57" s="32"/>
      <c r="E57" s="25"/>
      <c r="F57" s="25"/>
      <c r="G57" s="33"/>
    </row>
    <row r="58" spans="1:7" ht="12.75">
      <c r="A58" s="31" t="s">
        <v>219</v>
      </c>
      <c r="B58" s="31"/>
      <c r="C58" s="32"/>
      <c r="D58" s="32"/>
      <c r="E58" s="33">
        <v>34007</v>
      </c>
      <c r="F58" s="25"/>
      <c r="G58" s="33">
        <v>9000</v>
      </c>
    </row>
    <row r="59" spans="1:7" ht="9" customHeight="1">
      <c r="A59" s="32"/>
      <c r="B59" s="32"/>
      <c r="C59" s="32"/>
      <c r="D59" s="32"/>
      <c r="E59" s="12"/>
      <c r="F59" s="25"/>
      <c r="G59" s="34"/>
    </row>
    <row r="60" spans="1:9" ht="13.5" thickBot="1">
      <c r="A60" s="31" t="s">
        <v>221</v>
      </c>
      <c r="B60" s="31"/>
      <c r="C60" s="32"/>
      <c r="D60" s="32"/>
      <c r="E60" s="39">
        <f>SUM(E54:E59)</f>
        <v>34106</v>
      </c>
      <c r="F60" s="25"/>
      <c r="G60" s="39">
        <f>SUM(G54:G58)</f>
        <v>8131</v>
      </c>
      <c r="I60" s="74">
        <f>'BS'!E25+'BS'!E26-Cashflow!E60</f>
        <v>0</v>
      </c>
    </row>
    <row r="61" spans="1:11" ht="12.75" customHeight="1">
      <c r="A61" s="32"/>
      <c r="B61" s="32"/>
      <c r="C61" s="32"/>
      <c r="D61" s="32"/>
      <c r="E61" s="89"/>
      <c r="F61" s="18"/>
      <c r="G61" s="18"/>
      <c r="I61" s="27"/>
      <c r="J61" s="27"/>
      <c r="K61" s="27"/>
    </row>
    <row r="62" spans="1:7" ht="12.75">
      <c r="A62" s="1" t="s">
        <v>36</v>
      </c>
      <c r="E62" s="8"/>
      <c r="F62" s="8"/>
      <c r="G62" s="8"/>
    </row>
    <row r="63" spans="1:7" ht="12.75">
      <c r="A63" s="107" t="s">
        <v>262</v>
      </c>
      <c r="B63" s="107"/>
      <c r="C63" s="107"/>
      <c r="D63" s="107"/>
      <c r="E63" s="107"/>
      <c r="F63" s="107"/>
      <c r="G63" s="107"/>
    </row>
    <row r="64" spans="1:7" ht="26.25" customHeight="1">
      <c r="A64" s="107"/>
      <c r="B64" s="107"/>
      <c r="C64" s="107"/>
      <c r="D64" s="107"/>
      <c r="E64" s="107"/>
      <c r="F64" s="107"/>
      <c r="G64" s="107"/>
    </row>
    <row r="70" ht="12.75">
      <c r="A70" s="3" t="s">
        <v>218</v>
      </c>
    </row>
  </sheetData>
  <sheetProtection password="CF68" sheet="1" objects="1" scenarios="1"/>
  <mergeCells count="1">
    <mergeCell ref="A63:G64"/>
  </mergeCells>
  <printOptions/>
  <pageMargins left="0.75" right="0.75" top="1" bottom="0.6" header="0.5" footer="0.5"/>
  <pageSetup firstPageNumber="4" useFirstPageNumber="1" fitToHeight="1" fitToWidth="1" horizontalDpi="300" verticalDpi="300" orientation="portrait" paperSize="9" scale="83"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73"/>
  <sheetViews>
    <sheetView tabSelected="1" zoomScalePageLayoutView="0" workbookViewId="0" topLeftCell="A2">
      <selection activeCell="H17" sqref="H17"/>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130</v>
      </c>
      <c r="E5" s="1"/>
    </row>
    <row r="7" spans="1:5" ht="12.75">
      <c r="A7" s="1" t="s">
        <v>63</v>
      </c>
      <c r="E7" s="1"/>
    </row>
    <row r="8" spans="1:5" ht="12.75">
      <c r="A8" s="1" t="s">
        <v>248</v>
      </c>
      <c r="E8" s="1"/>
    </row>
    <row r="9" ht="12.75">
      <c r="E9" s="1"/>
    </row>
    <row r="10" ht="12.75">
      <c r="E10" s="1"/>
    </row>
    <row r="11" spans="1:9" ht="12.75">
      <c r="A11" s="31" t="s">
        <v>64</v>
      </c>
      <c r="B11" s="31" t="s">
        <v>65</v>
      </c>
      <c r="C11" s="31"/>
      <c r="D11" s="31"/>
      <c r="E11" s="31"/>
      <c r="F11" s="32"/>
      <c r="G11" s="32"/>
      <c r="H11" s="32"/>
      <c r="I11" s="32"/>
    </row>
    <row r="12" spans="1:9" ht="12.75">
      <c r="A12" s="32"/>
      <c r="B12" s="32"/>
      <c r="C12" s="32"/>
      <c r="D12" s="32"/>
      <c r="E12" s="31"/>
      <c r="F12" s="32"/>
      <c r="G12" s="41"/>
      <c r="H12" s="32"/>
      <c r="I12" s="41"/>
    </row>
    <row r="13" spans="1:9" ht="12.75">
      <c r="A13" s="31" t="s">
        <v>66</v>
      </c>
      <c r="B13" s="31" t="s">
        <v>67</v>
      </c>
      <c r="C13" s="31"/>
      <c r="D13" s="31"/>
      <c r="E13" s="31"/>
      <c r="F13" s="32"/>
      <c r="G13" s="41"/>
      <c r="H13" s="32"/>
      <c r="I13" s="41"/>
    </row>
    <row r="14" spans="1:9" ht="12.75">
      <c r="A14" s="31"/>
      <c r="B14" s="110" t="s">
        <v>208</v>
      </c>
      <c r="C14" s="110"/>
      <c r="D14" s="110"/>
      <c r="E14" s="110"/>
      <c r="F14" s="110"/>
      <c r="G14" s="110"/>
      <c r="H14" s="110"/>
      <c r="I14" s="110"/>
    </row>
    <row r="15" spans="1:9" ht="12.75">
      <c r="A15" s="31"/>
      <c r="B15" s="110"/>
      <c r="C15" s="110"/>
      <c r="D15" s="110"/>
      <c r="E15" s="110"/>
      <c r="F15" s="110"/>
      <c r="G15" s="110"/>
      <c r="H15" s="110"/>
      <c r="I15" s="110"/>
    </row>
    <row r="16" spans="1:9" ht="12.75">
      <c r="A16" s="32"/>
      <c r="B16" s="110"/>
      <c r="C16" s="110"/>
      <c r="D16" s="110"/>
      <c r="E16" s="110"/>
      <c r="F16" s="110"/>
      <c r="G16" s="110"/>
      <c r="H16" s="110"/>
      <c r="I16" s="110"/>
    </row>
    <row r="17" spans="1:9" ht="12.75">
      <c r="A17" s="32"/>
      <c r="B17" s="32"/>
      <c r="C17" s="32"/>
      <c r="D17" s="32"/>
      <c r="E17" s="31"/>
      <c r="F17" s="32"/>
      <c r="G17" s="35"/>
      <c r="H17" s="35"/>
      <c r="I17" s="35"/>
    </row>
    <row r="18" spans="1:9" ht="12.75">
      <c r="A18" s="31"/>
      <c r="B18" s="110" t="s">
        <v>68</v>
      </c>
      <c r="C18" s="110"/>
      <c r="D18" s="110"/>
      <c r="E18" s="110"/>
      <c r="F18" s="110"/>
      <c r="G18" s="110"/>
      <c r="H18" s="110"/>
      <c r="I18" s="110"/>
    </row>
    <row r="19" spans="1:9" ht="12.75">
      <c r="A19" s="32"/>
      <c r="B19" s="110"/>
      <c r="C19" s="110"/>
      <c r="D19" s="110"/>
      <c r="E19" s="110"/>
      <c r="F19" s="110"/>
      <c r="G19" s="110"/>
      <c r="H19" s="110"/>
      <c r="I19" s="110"/>
    </row>
    <row r="20" spans="1:9" ht="12.75">
      <c r="A20" s="32"/>
      <c r="B20" s="32"/>
      <c r="C20" s="32"/>
      <c r="D20" s="32"/>
      <c r="E20" s="32"/>
      <c r="F20" s="32"/>
      <c r="G20" s="18"/>
      <c r="H20" s="18"/>
      <c r="I20" s="19"/>
    </row>
    <row r="21" spans="1:9" ht="12.75">
      <c r="A21" s="32"/>
      <c r="B21" s="110" t="s">
        <v>284</v>
      </c>
      <c r="C21" s="110"/>
      <c r="D21" s="110"/>
      <c r="E21" s="110"/>
      <c r="F21" s="110"/>
      <c r="G21" s="110"/>
      <c r="H21" s="110"/>
      <c r="I21" s="110"/>
    </row>
    <row r="22" spans="1:9" ht="38.25" customHeight="1">
      <c r="A22" s="31"/>
      <c r="B22" s="110"/>
      <c r="C22" s="110"/>
      <c r="D22" s="110"/>
      <c r="E22" s="110"/>
      <c r="F22" s="110"/>
      <c r="G22" s="110"/>
      <c r="H22" s="110"/>
      <c r="I22" s="110"/>
    </row>
    <row r="23" spans="1:9" ht="12.75">
      <c r="A23" s="31"/>
      <c r="B23" s="65"/>
      <c r="C23" s="65"/>
      <c r="D23" s="65"/>
      <c r="E23" s="65"/>
      <c r="F23" s="65"/>
      <c r="G23" s="65"/>
      <c r="H23" s="65"/>
      <c r="I23" s="65"/>
    </row>
    <row r="24" spans="1:9" ht="12.75">
      <c r="A24" s="31"/>
      <c r="B24" s="32" t="s">
        <v>288</v>
      </c>
      <c r="C24" s="65"/>
      <c r="D24" s="32" t="s">
        <v>289</v>
      </c>
      <c r="E24" s="65"/>
      <c r="F24" s="65"/>
      <c r="G24" s="65"/>
      <c r="H24" s="65"/>
      <c r="I24" s="65"/>
    </row>
    <row r="25" spans="1:9" ht="12.75">
      <c r="A25" s="31"/>
      <c r="B25" s="32" t="s">
        <v>285</v>
      </c>
      <c r="C25" s="65"/>
      <c r="D25" s="65" t="s">
        <v>286</v>
      </c>
      <c r="E25" s="65"/>
      <c r="F25" s="65"/>
      <c r="G25" s="65"/>
      <c r="H25" s="65"/>
      <c r="I25" s="65"/>
    </row>
    <row r="26" spans="1:9" ht="12.75">
      <c r="A26" s="31"/>
      <c r="B26" s="32" t="s">
        <v>287</v>
      </c>
      <c r="C26" s="65"/>
      <c r="D26" s="65" t="s">
        <v>290</v>
      </c>
      <c r="E26" s="65"/>
      <c r="F26" s="65"/>
      <c r="G26" s="65"/>
      <c r="H26" s="65"/>
      <c r="I26" s="65"/>
    </row>
    <row r="27" spans="1:9" ht="15.75">
      <c r="A27" s="31"/>
      <c r="B27" s="32" t="s">
        <v>291</v>
      </c>
      <c r="C27" s="65"/>
      <c r="D27" s="65"/>
      <c r="E27" s="32" t="s">
        <v>292</v>
      </c>
      <c r="F27" s="65"/>
      <c r="G27" s="65"/>
      <c r="H27" s="65"/>
      <c r="I27" s="65"/>
    </row>
    <row r="28" spans="1:9" ht="12.75">
      <c r="A28" s="31"/>
      <c r="B28" s="65"/>
      <c r="C28" s="65"/>
      <c r="D28" s="65"/>
      <c r="E28" s="65"/>
      <c r="F28" s="65"/>
      <c r="G28" s="65"/>
      <c r="H28" s="65"/>
      <c r="I28" s="65"/>
    </row>
    <row r="29" spans="1:9" ht="12.75">
      <c r="A29" s="31"/>
      <c r="B29" s="32" t="s">
        <v>293</v>
      </c>
      <c r="C29" s="65"/>
      <c r="D29" s="65"/>
      <c r="E29" s="65"/>
      <c r="F29" s="65"/>
      <c r="G29" s="65"/>
      <c r="H29" s="65"/>
      <c r="I29" s="65"/>
    </row>
    <row r="30" spans="1:9" ht="12.75">
      <c r="A30" s="31"/>
      <c r="B30" s="65"/>
      <c r="C30" s="65"/>
      <c r="D30" s="65"/>
      <c r="E30" s="65"/>
      <c r="F30" s="65"/>
      <c r="G30" s="65"/>
      <c r="H30" s="65"/>
      <c r="I30" s="65"/>
    </row>
    <row r="31" spans="1:9" ht="12.75">
      <c r="A31" s="32"/>
      <c r="B31" s="110" t="s">
        <v>266</v>
      </c>
      <c r="C31" s="110"/>
      <c r="D31" s="110"/>
      <c r="E31" s="110"/>
      <c r="F31" s="110"/>
      <c r="G31" s="110"/>
      <c r="H31" s="110"/>
      <c r="I31" s="110"/>
    </row>
    <row r="32" spans="1:9" ht="12.75">
      <c r="A32" s="32"/>
      <c r="B32" s="110"/>
      <c r="C32" s="110"/>
      <c r="D32" s="110"/>
      <c r="E32" s="110"/>
      <c r="F32" s="110"/>
      <c r="G32" s="110"/>
      <c r="H32" s="110"/>
      <c r="I32" s="110"/>
    </row>
    <row r="33" spans="1:9" ht="12.75">
      <c r="A33" s="32"/>
      <c r="B33" s="32"/>
      <c r="C33" s="32"/>
      <c r="D33" s="32"/>
      <c r="E33" s="32"/>
      <c r="F33" s="32"/>
      <c r="G33" s="18"/>
      <c r="H33" s="18"/>
      <c r="I33" s="19"/>
    </row>
    <row r="34" spans="1:9" ht="12.75">
      <c r="A34" s="31" t="s">
        <v>69</v>
      </c>
      <c r="B34" s="31" t="s">
        <v>70</v>
      </c>
      <c r="C34" s="31"/>
      <c r="D34" s="31"/>
      <c r="E34" s="32"/>
      <c r="F34" s="32"/>
      <c r="G34" s="18"/>
      <c r="H34" s="18"/>
      <c r="I34" s="19"/>
    </row>
    <row r="35" spans="1:9" ht="12.75">
      <c r="A35" s="32"/>
      <c r="B35" s="32" t="s">
        <v>249</v>
      </c>
      <c r="C35" s="32"/>
      <c r="D35" s="32"/>
      <c r="E35" s="32"/>
      <c r="F35" s="32"/>
      <c r="G35" s="18"/>
      <c r="H35" s="18"/>
      <c r="I35" s="18"/>
    </row>
    <row r="36" spans="1:9" ht="12.75">
      <c r="A36" s="31"/>
      <c r="B36" s="32"/>
      <c r="C36" s="32"/>
      <c r="D36" s="32"/>
      <c r="E36" s="32"/>
      <c r="F36" s="32"/>
      <c r="G36" s="18"/>
      <c r="H36" s="18"/>
      <c r="I36" s="18"/>
    </row>
    <row r="37" spans="1:9" ht="12.75">
      <c r="A37" s="31" t="s">
        <v>71</v>
      </c>
      <c r="B37" s="31" t="s">
        <v>72</v>
      </c>
      <c r="C37" s="31"/>
      <c r="D37" s="31"/>
      <c r="E37" s="32"/>
      <c r="F37" s="32"/>
      <c r="G37" s="18"/>
      <c r="H37" s="18"/>
      <c r="I37" s="19"/>
    </row>
    <row r="38" spans="1:9" ht="12.75">
      <c r="A38" s="32"/>
      <c r="B38" s="110" t="s">
        <v>73</v>
      </c>
      <c r="C38" s="110"/>
      <c r="D38" s="110"/>
      <c r="E38" s="110"/>
      <c r="F38" s="110"/>
      <c r="G38" s="110"/>
      <c r="H38" s="110"/>
      <c r="I38" s="110"/>
    </row>
    <row r="39" spans="1:9" ht="12.75">
      <c r="A39" s="32"/>
      <c r="B39" s="32"/>
      <c r="C39" s="32"/>
      <c r="D39" s="32"/>
      <c r="E39" s="32"/>
      <c r="F39" s="32"/>
      <c r="G39" s="18"/>
      <c r="H39" s="18"/>
      <c r="I39" s="19"/>
    </row>
    <row r="40" spans="1:9" ht="12.75">
      <c r="A40" s="31" t="s">
        <v>74</v>
      </c>
      <c r="B40" s="31" t="s">
        <v>75</v>
      </c>
      <c r="C40" s="31"/>
      <c r="D40" s="31"/>
      <c r="E40" s="32"/>
      <c r="F40" s="32"/>
      <c r="G40" s="18"/>
      <c r="H40" s="18"/>
      <c r="I40" s="19"/>
    </row>
    <row r="41" spans="1:9" ht="27" customHeight="1">
      <c r="A41" s="32"/>
      <c r="B41" s="110" t="s">
        <v>169</v>
      </c>
      <c r="C41" s="110"/>
      <c r="D41" s="110"/>
      <c r="E41" s="110"/>
      <c r="F41" s="110"/>
      <c r="G41" s="110"/>
      <c r="H41" s="110"/>
      <c r="I41" s="110"/>
    </row>
    <row r="42" spans="1:9" ht="12.75">
      <c r="A42" s="32"/>
      <c r="B42" s="32"/>
      <c r="C42" s="32"/>
      <c r="D42" s="32"/>
      <c r="E42" s="32"/>
      <c r="F42" s="32"/>
      <c r="G42" s="18"/>
      <c r="H42" s="18"/>
      <c r="I42" s="19"/>
    </row>
    <row r="43" spans="1:9" ht="12.75">
      <c r="A43" s="31" t="s">
        <v>76</v>
      </c>
      <c r="B43" s="31" t="s">
        <v>77</v>
      </c>
      <c r="C43" s="31"/>
      <c r="D43" s="31"/>
      <c r="E43" s="32"/>
      <c r="F43" s="32"/>
      <c r="G43" s="18"/>
      <c r="H43" s="18"/>
      <c r="I43" s="19"/>
    </row>
    <row r="44" spans="1:9" ht="12.75">
      <c r="A44" s="32"/>
      <c r="B44" s="110" t="s">
        <v>78</v>
      </c>
      <c r="C44" s="110"/>
      <c r="D44" s="110"/>
      <c r="E44" s="110"/>
      <c r="F44" s="110"/>
      <c r="G44" s="110"/>
      <c r="H44" s="110"/>
      <c r="I44" s="110"/>
    </row>
    <row r="45" spans="1:9" ht="12.75">
      <c r="A45" s="31"/>
      <c r="B45" s="110"/>
      <c r="C45" s="110"/>
      <c r="D45" s="110"/>
      <c r="E45" s="110"/>
      <c r="F45" s="110"/>
      <c r="G45" s="110"/>
      <c r="H45" s="110"/>
      <c r="I45" s="110"/>
    </row>
    <row r="46" spans="1:9" ht="12.75">
      <c r="A46" s="32"/>
      <c r="B46" s="32"/>
      <c r="C46" s="32"/>
      <c r="D46" s="32"/>
      <c r="E46" s="32"/>
      <c r="F46" s="32"/>
      <c r="G46" s="18"/>
      <c r="H46" s="18"/>
      <c r="I46" s="19"/>
    </row>
    <row r="47" spans="1:9" ht="12.75">
      <c r="A47" s="31" t="s">
        <v>79</v>
      </c>
      <c r="B47" s="31" t="s">
        <v>80</v>
      </c>
      <c r="C47" s="31"/>
      <c r="D47" s="31"/>
      <c r="E47" s="32"/>
      <c r="F47" s="32"/>
      <c r="G47" s="19"/>
      <c r="H47" s="18"/>
      <c r="I47" s="19"/>
    </row>
    <row r="48" spans="1:9" ht="12.75">
      <c r="A48" s="32"/>
      <c r="B48" s="111" t="s">
        <v>294</v>
      </c>
      <c r="C48" s="111"/>
      <c r="D48" s="111"/>
      <c r="E48" s="111"/>
      <c r="F48" s="111"/>
      <c r="G48" s="111"/>
      <c r="H48" s="111"/>
      <c r="I48" s="111"/>
    </row>
    <row r="49" spans="1:9" ht="25.5" customHeight="1">
      <c r="A49" s="32"/>
      <c r="B49" s="111"/>
      <c r="C49" s="111"/>
      <c r="D49" s="111"/>
      <c r="E49" s="111"/>
      <c r="F49" s="111"/>
      <c r="G49" s="111"/>
      <c r="H49" s="111"/>
      <c r="I49" s="111"/>
    </row>
    <row r="50" spans="1:9" ht="26.25" customHeight="1">
      <c r="A50" s="32"/>
      <c r="B50" s="102" t="s">
        <v>7</v>
      </c>
      <c r="C50" s="114" t="s">
        <v>295</v>
      </c>
      <c r="D50" s="114"/>
      <c r="E50" s="114"/>
      <c r="F50" s="114"/>
      <c r="G50" s="114"/>
      <c r="H50" s="114"/>
      <c r="I50" s="114"/>
    </row>
    <row r="51" spans="1:9" ht="12.75">
      <c r="A51" s="32"/>
      <c r="B51" s="102" t="s">
        <v>10</v>
      </c>
      <c r="C51" s="114" t="s">
        <v>296</v>
      </c>
      <c r="D51" s="114"/>
      <c r="E51" s="114"/>
      <c r="F51" s="114"/>
      <c r="G51" s="114"/>
      <c r="H51" s="114"/>
      <c r="I51" s="114"/>
    </row>
    <row r="52" spans="1:9" ht="12.75">
      <c r="A52" s="32"/>
      <c r="B52" s="102"/>
      <c r="C52" s="102"/>
      <c r="D52" s="102"/>
      <c r="E52" s="102"/>
      <c r="F52" s="102"/>
      <c r="G52" s="102"/>
      <c r="H52" s="102"/>
      <c r="I52" s="102"/>
    </row>
    <row r="53" spans="1:9" ht="12.75">
      <c r="A53" s="32"/>
      <c r="B53" s="32"/>
      <c r="C53" s="32"/>
      <c r="D53" s="32"/>
      <c r="E53" s="32"/>
      <c r="F53" s="32"/>
      <c r="G53" s="18"/>
      <c r="H53" s="18"/>
      <c r="I53" s="19"/>
    </row>
    <row r="54" spans="5:9" ht="12.75">
      <c r="E54" s="32"/>
      <c r="F54" s="32"/>
      <c r="G54" s="32"/>
      <c r="H54" s="32"/>
      <c r="I54" s="32"/>
    </row>
    <row r="55" spans="5:9" ht="12.75">
      <c r="E55" s="32"/>
      <c r="F55" s="32"/>
      <c r="G55" s="32"/>
      <c r="H55" s="32"/>
      <c r="I55" s="32"/>
    </row>
    <row r="56" spans="5:9" ht="12.75">
      <c r="E56" s="32"/>
      <c r="F56" s="32"/>
      <c r="G56" s="32"/>
      <c r="H56" s="32"/>
      <c r="I56" s="32"/>
    </row>
    <row r="57" spans="5:9" ht="12.75">
      <c r="E57" s="32"/>
      <c r="F57" s="32"/>
      <c r="G57" s="32"/>
      <c r="H57" s="32"/>
      <c r="I57" s="32"/>
    </row>
    <row r="58" spans="2:9" ht="15.75">
      <c r="B58" s="2" t="s">
        <v>130</v>
      </c>
      <c r="E58" s="32"/>
      <c r="F58" s="32"/>
      <c r="G58" s="32"/>
      <c r="H58" s="32"/>
      <c r="I58" s="32"/>
    </row>
    <row r="59" spans="5:9" ht="12.75">
      <c r="E59" s="32"/>
      <c r="F59" s="32"/>
      <c r="G59" s="32"/>
      <c r="H59" s="32"/>
      <c r="I59" s="32"/>
    </row>
    <row r="60" spans="1:9" ht="12.75">
      <c r="A60" s="1" t="s">
        <v>63</v>
      </c>
      <c r="E60" s="32"/>
      <c r="F60" s="32"/>
      <c r="G60" s="32"/>
      <c r="H60" s="32"/>
      <c r="I60" s="32"/>
    </row>
    <row r="61" spans="1:9" ht="12.75">
      <c r="A61" s="1" t="s">
        <v>248</v>
      </c>
      <c r="E61" s="32"/>
      <c r="F61" s="32"/>
      <c r="G61" s="32"/>
      <c r="H61" s="32"/>
      <c r="I61" s="32"/>
    </row>
    <row r="62" spans="5:9" ht="12.75">
      <c r="E62" s="32"/>
      <c r="F62" s="32"/>
      <c r="G62" s="32"/>
      <c r="H62" s="32"/>
      <c r="I62" s="32"/>
    </row>
    <row r="63" spans="5:9" ht="12.75">
      <c r="E63" s="32"/>
      <c r="F63" s="32"/>
      <c r="G63" s="32"/>
      <c r="H63" s="32"/>
      <c r="I63" s="32"/>
    </row>
    <row r="64" spans="1:9" ht="12.75">
      <c r="A64" s="31" t="s">
        <v>64</v>
      </c>
      <c r="B64" s="31" t="s">
        <v>85</v>
      </c>
      <c r="C64" s="31"/>
      <c r="D64" s="31"/>
      <c r="E64" s="32"/>
      <c r="F64" s="32"/>
      <c r="G64" s="32"/>
      <c r="H64" s="32"/>
      <c r="I64" s="32"/>
    </row>
    <row r="65" spans="1:9" ht="12.75">
      <c r="A65" s="32"/>
      <c r="B65" s="32"/>
      <c r="C65" s="32"/>
      <c r="D65" s="32"/>
      <c r="E65" s="32"/>
      <c r="F65" s="32"/>
      <c r="G65" s="32"/>
      <c r="H65" s="32"/>
      <c r="I65" s="32"/>
    </row>
    <row r="66" spans="1:9" ht="12.75">
      <c r="A66" s="32"/>
      <c r="B66" s="65"/>
      <c r="C66" s="65"/>
      <c r="D66" s="65"/>
      <c r="E66" s="65"/>
      <c r="F66" s="65"/>
      <c r="G66" s="65"/>
      <c r="H66" s="65"/>
      <c r="I66" s="65"/>
    </row>
    <row r="67" spans="1:9" ht="12.75">
      <c r="A67" s="31" t="s">
        <v>81</v>
      </c>
      <c r="B67" s="31" t="s">
        <v>82</v>
      </c>
      <c r="C67" s="31"/>
      <c r="D67" s="31"/>
      <c r="E67" s="32"/>
      <c r="F67" s="32"/>
      <c r="G67" s="18"/>
      <c r="H67" s="18"/>
      <c r="I67" s="18"/>
    </row>
    <row r="68" spans="1:9" ht="12.75">
      <c r="A68" s="31"/>
      <c r="B68" s="32" t="s">
        <v>171</v>
      </c>
      <c r="C68" s="32"/>
      <c r="D68" s="32"/>
      <c r="E68" s="32"/>
      <c r="F68" s="32"/>
      <c r="G68" s="18"/>
      <c r="H68" s="18"/>
      <c r="I68" s="18"/>
    </row>
    <row r="69" spans="1:9" ht="12.75">
      <c r="A69" s="32"/>
      <c r="B69" s="32"/>
      <c r="C69" s="32"/>
      <c r="D69" s="32"/>
      <c r="E69" s="32"/>
      <c r="F69" s="32"/>
      <c r="G69" s="32"/>
      <c r="H69" s="32"/>
      <c r="I69" s="32"/>
    </row>
    <row r="70" spans="1:9" ht="12.75">
      <c r="A70" s="31" t="s">
        <v>83</v>
      </c>
      <c r="B70" s="31" t="s">
        <v>84</v>
      </c>
      <c r="C70" s="32"/>
      <c r="D70" s="32"/>
      <c r="E70" s="32"/>
      <c r="F70" s="32"/>
      <c r="G70" s="32"/>
      <c r="H70" s="32"/>
      <c r="I70" s="32"/>
    </row>
    <row r="71" spans="1:9" ht="12.75">
      <c r="A71" s="31"/>
      <c r="B71" s="44" t="s">
        <v>146</v>
      </c>
      <c r="C71" s="32"/>
      <c r="D71" s="32"/>
      <c r="E71" s="32"/>
      <c r="F71" s="32"/>
      <c r="G71" s="32"/>
      <c r="H71" s="32"/>
      <c r="I71" s="32"/>
    </row>
    <row r="72" spans="1:9" ht="20.25" customHeight="1">
      <c r="A72" s="32"/>
      <c r="B72" s="113" t="s">
        <v>159</v>
      </c>
      <c r="C72" s="113"/>
      <c r="D72" s="113"/>
      <c r="E72" s="113"/>
      <c r="F72" s="113"/>
      <c r="G72" s="113"/>
      <c r="H72" s="113"/>
      <c r="I72" s="113"/>
    </row>
    <row r="73" spans="1:9" ht="20.25" customHeight="1">
      <c r="A73" s="32"/>
      <c r="B73" s="113"/>
      <c r="C73" s="113"/>
      <c r="D73" s="113"/>
      <c r="E73" s="113"/>
      <c r="F73" s="113"/>
      <c r="G73" s="113"/>
      <c r="H73" s="113"/>
      <c r="I73" s="113"/>
    </row>
    <row r="74" spans="1:9" ht="12.75">
      <c r="A74" s="31"/>
      <c r="B74" s="31"/>
      <c r="C74" s="32"/>
      <c r="D74" s="32"/>
      <c r="E74" s="32"/>
      <c r="F74" s="32"/>
      <c r="G74" s="32"/>
      <c r="H74" s="32"/>
      <c r="I74" s="32"/>
    </row>
    <row r="75" spans="1:9" ht="12.75">
      <c r="A75" s="32"/>
      <c r="B75" s="44" t="s">
        <v>180</v>
      </c>
      <c r="C75" s="32"/>
      <c r="D75" s="32"/>
      <c r="E75" s="32"/>
      <c r="F75" s="32"/>
      <c r="G75" s="32"/>
      <c r="H75" s="32"/>
      <c r="I75" s="32"/>
    </row>
    <row r="76" spans="1:9" ht="12.75">
      <c r="A76" s="32"/>
      <c r="B76" s="32" t="s">
        <v>147</v>
      </c>
      <c r="C76" s="32"/>
      <c r="D76" s="32"/>
      <c r="E76" s="32"/>
      <c r="F76" s="32"/>
      <c r="G76" s="32"/>
      <c r="H76" s="32"/>
      <c r="I76" s="32"/>
    </row>
    <row r="77" spans="1:9" ht="12.75">
      <c r="A77" s="32"/>
      <c r="B77" s="32"/>
      <c r="C77" s="32"/>
      <c r="D77" s="32"/>
      <c r="E77" s="32"/>
      <c r="F77" s="32"/>
      <c r="G77" s="32"/>
      <c r="H77" s="32"/>
      <c r="I77" s="32"/>
    </row>
    <row r="78" spans="1:9" ht="12.75">
      <c r="A78" s="32"/>
      <c r="B78" s="32"/>
      <c r="C78" s="32"/>
      <c r="D78" s="32"/>
      <c r="E78" s="90" t="s">
        <v>14</v>
      </c>
      <c r="F78" s="90"/>
      <c r="G78" s="32"/>
      <c r="H78" s="90" t="s">
        <v>15</v>
      </c>
      <c r="I78" s="90"/>
    </row>
    <row r="79" spans="1:9" ht="12.75">
      <c r="A79" s="32"/>
      <c r="B79" s="32"/>
      <c r="C79" s="32"/>
      <c r="D79" s="32"/>
      <c r="E79" s="5"/>
      <c r="F79" s="6" t="s">
        <v>19</v>
      </c>
      <c r="G79" s="32"/>
      <c r="H79" s="5"/>
      <c r="I79" s="6" t="s">
        <v>19</v>
      </c>
    </row>
    <row r="80" spans="1:9" ht="12.75">
      <c r="A80" s="32"/>
      <c r="B80" s="32"/>
      <c r="C80" s="32"/>
      <c r="D80" s="32"/>
      <c r="E80" s="6" t="s">
        <v>16</v>
      </c>
      <c r="F80" s="6" t="s">
        <v>17</v>
      </c>
      <c r="G80" s="32"/>
      <c r="H80" s="6" t="s">
        <v>16</v>
      </c>
      <c r="I80" s="6" t="s">
        <v>17</v>
      </c>
    </row>
    <row r="81" spans="1:9" ht="12.75">
      <c r="A81" s="32"/>
      <c r="B81" s="32"/>
      <c r="C81" s="32"/>
      <c r="D81" s="32"/>
      <c r="E81" s="6" t="s">
        <v>17</v>
      </c>
      <c r="F81" s="6" t="s">
        <v>20</v>
      </c>
      <c r="G81" s="32"/>
      <c r="H81" s="6" t="s">
        <v>17</v>
      </c>
      <c r="I81" s="6" t="s">
        <v>20</v>
      </c>
    </row>
    <row r="82" spans="1:9" ht="12.75">
      <c r="A82" s="32"/>
      <c r="B82" s="32"/>
      <c r="C82" s="32"/>
      <c r="D82" s="32"/>
      <c r="E82" s="6" t="s">
        <v>18</v>
      </c>
      <c r="F82" s="6" t="s">
        <v>18</v>
      </c>
      <c r="G82" s="6"/>
      <c r="H82" s="6" t="s">
        <v>21</v>
      </c>
      <c r="I82" s="6" t="s">
        <v>22</v>
      </c>
    </row>
    <row r="83" spans="1:9" ht="12.75">
      <c r="A83" s="32"/>
      <c r="B83" s="32"/>
      <c r="C83" s="32"/>
      <c r="D83" s="32"/>
      <c r="E83" s="6"/>
      <c r="F83" s="6"/>
      <c r="G83" s="6"/>
      <c r="H83" s="6"/>
      <c r="I83" s="6"/>
    </row>
    <row r="84" spans="1:9" ht="12.75">
      <c r="A84" s="32"/>
      <c r="B84" s="32"/>
      <c r="C84" s="32"/>
      <c r="D84" s="32"/>
      <c r="E84" s="7" t="s">
        <v>250</v>
      </c>
      <c r="F84" s="7" t="s">
        <v>251</v>
      </c>
      <c r="G84" s="32"/>
      <c r="H84" s="7" t="s">
        <v>250</v>
      </c>
      <c r="I84" s="7" t="s">
        <v>251</v>
      </c>
    </row>
    <row r="85" spans="1:9" ht="12.75">
      <c r="A85" s="32"/>
      <c r="B85" s="32"/>
      <c r="C85" s="32"/>
      <c r="D85" s="32"/>
      <c r="E85" s="7" t="s">
        <v>23</v>
      </c>
      <c r="F85" s="7" t="s">
        <v>23</v>
      </c>
      <c r="G85" s="32"/>
      <c r="H85" s="7" t="s">
        <v>23</v>
      </c>
      <c r="I85" s="7" t="s">
        <v>23</v>
      </c>
    </row>
    <row r="86" spans="1:9" ht="12.75">
      <c r="A86" s="32"/>
      <c r="B86" s="32"/>
      <c r="C86" s="32"/>
      <c r="D86" s="32"/>
      <c r="E86" s="32"/>
      <c r="G86" s="32"/>
      <c r="H86" s="7"/>
      <c r="I86" s="32"/>
    </row>
    <row r="87" spans="1:9" ht="12.75">
      <c r="A87" s="32"/>
      <c r="B87" s="32" t="s">
        <v>148</v>
      </c>
      <c r="C87" s="32"/>
      <c r="D87" s="32"/>
      <c r="E87" s="46">
        <f>E90-E88-E89</f>
        <v>4316</v>
      </c>
      <c r="F87" s="27">
        <v>2726</v>
      </c>
      <c r="G87" s="32"/>
      <c r="H87" s="46">
        <f>H90-H88-H89</f>
        <v>4316</v>
      </c>
      <c r="I87" s="45">
        <v>2726</v>
      </c>
    </row>
    <row r="88" spans="1:9" ht="12.75">
      <c r="A88" s="32"/>
      <c r="B88" s="32" t="s">
        <v>149</v>
      </c>
      <c r="C88" s="32"/>
      <c r="D88" s="32"/>
      <c r="E88" s="46">
        <v>44</v>
      </c>
      <c r="F88" s="27">
        <v>4</v>
      </c>
      <c r="G88" s="32"/>
      <c r="H88" s="46">
        <v>44</v>
      </c>
      <c r="I88" s="45">
        <v>4</v>
      </c>
    </row>
    <row r="89" spans="1:9" ht="12.75">
      <c r="A89" s="32"/>
      <c r="B89" s="32" t="s">
        <v>273</v>
      </c>
      <c r="C89" s="32"/>
      <c r="D89" s="32"/>
      <c r="E89" s="46">
        <v>5639</v>
      </c>
      <c r="F89" s="27">
        <v>0</v>
      </c>
      <c r="G89" s="32"/>
      <c r="H89" s="46">
        <v>5639</v>
      </c>
      <c r="I89" s="45">
        <v>0</v>
      </c>
    </row>
    <row r="90" spans="1:9" ht="13.5" thickBot="1">
      <c r="A90" s="32"/>
      <c r="B90" s="32"/>
      <c r="C90" s="32"/>
      <c r="D90" s="32"/>
      <c r="E90" s="47">
        <f>'IS'!D21</f>
        <v>9999</v>
      </c>
      <c r="F90" s="47">
        <f>SUM(F87:F89)</f>
        <v>2730</v>
      </c>
      <c r="G90" s="32"/>
      <c r="H90" s="47">
        <f>'IS'!G21</f>
        <v>9999</v>
      </c>
      <c r="I90" s="47">
        <f>SUM(I87:I89)</f>
        <v>2730</v>
      </c>
    </row>
    <row r="91" spans="1:9" ht="13.5" thickTop="1">
      <c r="A91" s="32"/>
      <c r="B91" s="32"/>
      <c r="C91" s="32"/>
      <c r="D91" s="32"/>
      <c r="E91" s="32"/>
      <c r="F91" s="32"/>
      <c r="G91" s="45"/>
      <c r="H91" s="46"/>
      <c r="I91" s="46"/>
    </row>
    <row r="92" spans="1:9" ht="12.75">
      <c r="A92" s="31" t="s">
        <v>86</v>
      </c>
      <c r="B92" s="31" t="s">
        <v>87</v>
      </c>
      <c r="C92" s="31"/>
      <c r="D92" s="31"/>
      <c r="E92" s="32"/>
      <c r="F92" s="32"/>
      <c r="G92" s="32"/>
      <c r="H92" s="32"/>
      <c r="I92" s="32"/>
    </row>
    <row r="93" spans="1:9" ht="12.75">
      <c r="A93" s="32"/>
      <c r="B93" s="113" t="s">
        <v>150</v>
      </c>
      <c r="C93" s="113"/>
      <c r="D93" s="113"/>
      <c r="E93" s="113"/>
      <c r="F93" s="113"/>
      <c r="G93" s="113"/>
      <c r="H93" s="113"/>
      <c r="I93" s="113"/>
    </row>
    <row r="94" spans="1:9" ht="12.75">
      <c r="A94" s="32"/>
      <c r="B94" s="113"/>
      <c r="C94" s="113"/>
      <c r="D94" s="113"/>
      <c r="E94" s="113"/>
      <c r="F94" s="113"/>
      <c r="G94" s="113"/>
      <c r="H94" s="113"/>
      <c r="I94" s="113"/>
    </row>
    <row r="95" spans="1:9" ht="12.75">
      <c r="A95" s="32"/>
      <c r="B95" s="42"/>
      <c r="C95" s="42"/>
      <c r="D95" s="42"/>
      <c r="E95" s="42"/>
      <c r="F95" s="42"/>
      <c r="G95" s="42"/>
      <c r="H95" s="42"/>
      <c r="I95" s="42"/>
    </row>
    <row r="96" spans="1:9" ht="12.75">
      <c r="A96" s="31" t="s">
        <v>88</v>
      </c>
      <c r="B96" s="31" t="s">
        <v>89</v>
      </c>
      <c r="C96" s="31"/>
      <c r="D96" s="31"/>
      <c r="E96" s="32"/>
      <c r="F96" s="32"/>
      <c r="G96" s="32"/>
      <c r="H96" s="32"/>
      <c r="I96" s="32"/>
    </row>
    <row r="97" spans="1:9" ht="12.75">
      <c r="A97" s="31"/>
      <c r="B97" s="92" t="s">
        <v>225</v>
      </c>
      <c r="C97" s="92"/>
      <c r="D97" s="92"/>
      <c r="E97" s="92"/>
      <c r="F97" s="92"/>
      <c r="G97" s="92"/>
      <c r="H97" s="92"/>
      <c r="I97" s="92"/>
    </row>
    <row r="98" spans="1:9" ht="39" customHeight="1">
      <c r="A98" s="31"/>
      <c r="B98" s="10" t="s">
        <v>7</v>
      </c>
      <c r="C98" s="115" t="s">
        <v>310</v>
      </c>
      <c r="D98" s="115"/>
      <c r="E98" s="115"/>
      <c r="F98" s="115"/>
      <c r="G98" s="115"/>
      <c r="H98" s="115"/>
      <c r="I98" s="115"/>
    </row>
    <row r="99" spans="1:9" ht="12.75">
      <c r="A99" s="31"/>
      <c r="B99" s="10"/>
      <c r="C99" s="91"/>
      <c r="D99" s="91"/>
      <c r="E99" s="91"/>
      <c r="F99" s="91"/>
      <c r="G99" s="91"/>
      <c r="H99" s="91"/>
      <c r="I99" s="91"/>
    </row>
    <row r="100" spans="1:2" ht="12.75">
      <c r="A100" s="31" t="s">
        <v>90</v>
      </c>
      <c r="B100" s="31" t="s">
        <v>91</v>
      </c>
    </row>
    <row r="101" spans="2:9" ht="12.75">
      <c r="B101" s="107" t="s">
        <v>151</v>
      </c>
      <c r="C101" s="107"/>
      <c r="D101" s="107"/>
      <c r="E101" s="107"/>
      <c r="F101" s="107"/>
      <c r="G101" s="107"/>
      <c r="H101" s="107"/>
      <c r="I101" s="107"/>
    </row>
    <row r="102" spans="2:10" ht="12.75">
      <c r="B102" s="17"/>
      <c r="C102" s="17"/>
      <c r="D102" s="17"/>
      <c r="E102" s="17"/>
      <c r="F102" s="17"/>
      <c r="G102" s="17"/>
      <c r="H102" s="17"/>
      <c r="I102" s="17"/>
      <c r="J102" s="17"/>
    </row>
    <row r="103" spans="1:9" ht="12.75">
      <c r="A103" s="32"/>
      <c r="B103" s="42"/>
      <c r="C103" s="42"/>
      <c r="D103" s="42"/>
      <c r="E103" s="42"/>
      <c r="F103" s="42"/>
      <c r="G103" s="42"/>
      <c r="H103" s="42"/>
      <c r="I103" s="42"/>
    </row>
    <row r="104" spans="1:9" ht="12.75">
      <c r="A104" s="32"/>
      <c r="B104" s="42"/>
      <c r="C104" s="42"/>
      <c r="D104" s="42"/>
      <c r="E104" s="42"/>
      <c r="F104" s="42"/>
      <c r="G104" s="42"/>
      <c r="H104" s="42"/>
      <c r="I104" s="42"/>
    </row>
    <row r="105" spans="1:9" ht="12.75">
      <c r="A105" s="32"/>
      <c r="B105" s="42"/>
      <c r="C105" s="42"/>
      <c r="D105" s="42"/>
      <c r="E105" s="42"/>
      <c r="F105" s="42"/>
      <c r="G105" s="42"/>
      <c r="H105" s="42"/>
      <c r="I105" s="42"/>
    </row>
    <row r="106" spans="1:9" ht="12.75">
      <c r="A106" s="31"/>
      <c r="B106" s="42"/>
      <c r="C106" s="42"/>
      <c r="D106" s="42"/>
      <c r="E106" s="42"/>
      <c r="F106" s="42"/>
      <c r="G106" s="42"/>
      <c r="H106" s="42"/>
      <c r="I106" s="42"/>
    </row>
    <row r="107" spans="2:9" ht="12.75">
      <c r="B107" s="17"/>
      <c r="C107" s="17"/>
      <c r="D107" s="17"/>
      <c r="E107" s="17"/>
      <c r="F107" s="17"/>
      <c r="G107" s="17"/>
      <c r="H107" s="17"/>
      <c r="I107" s="17"/>
    </row>
    <row r="108" ht="12.75">
      <c r="E108" s="32"/>
    </row>
    <row r="109" ht="12.75">
      <c r="E109" s="32"/>
    </row>
    <row r="110" ht="12.75">
      <c r="E110" s="32"/>
    </row>
    <row r="111" ht="12.75">
      <c r="E111" s="32"/>
    </row>
    <row r="112" spans="2:5" ht="15.75">
      <c r="B112" s="2" t="s">
        <v>130</v>
      </c>
      <c r="E112" s="32"/>
    </row>
    <row r="113" ht="12.75">
      <c r="E113" s="32"/>
    </row>
    <row r="114" spans="1:5" ht="12.75">
      <c r="A114" s="1" t="s">
        <v>63</v>
      </c>
      <c r="E114" s="32"/>
    </row>
    <row r="115" spans="1:5" ht="12.75">
      <c r="A115" s="1" t="s">
        <v>248</v>
      </c>
      <c r="E115" s="32"/>
    </row>
    <row r="116" ht="12.75">
      <c r="E116" s="32"/>
    </row>
    <row r="117" ht="12.75">
      <c r="E117" s="32"/>
    </row>
    <row r="118" spans="1:5" ht="12.75">
      <c r="A118" s="31" t="s">
        <v>64</v>
      </c>
      <c r="B118" s="31" t="s">
        <v>85</v>
      </c>
      <c r="C118" s="31"/>
      <c r="E118" s="32"/>
    </row>
    <row r="119" spans="1:5" ht="12.75">
      <c r="A119" s="31"/>
      <c r="B119" s="31"/>
      <c r="C119" s="31"/>
      <c r="E119" s="32"/>
    </row>
    <row r="120" spans="1:9" ht="12.75">
      <c r="A120" s="31"/>
      <c r="B120" s="10"/>
      <c r="C120" s="91"/>
      <c r="D120" s="91"/>
      <c r="E120" s="91"/>
      <c r="F120" s="91"/>
      <c r="G120" s="91"/>
      <c r="H120" s="91"/>
      <c r="I120" s="91"/>
    </row>
    <row r="121" spans="1:2" ht="12.75">
      <c r="A121" s="31" t="s">
        <v>92</v>
      </c>
      <c r="B121" s="31" t="s">
        <v>93</v>
      </c>
    </row>
    <row r="122" spans="2:9" ht="12.75">
      <c r="B122" s="112" t="s">
        <v>252</v>
      </c>
      <c r="C122" s="112"/>
      <c r="D122" s="112"/>
      <c r="E122" s="112"/>
      <c r="F122" s="112"/>
      <c r="G122" s="112"/>
      <c r="H122" s="112"/>
      <c r="I122" s="112"/>
    </row>
    <row r="123" spans="2:9" ht="12.75">
      <c r="B123" s="112"/>
      <c r="C123" s="112"/>
      <c r="D123" s="112"/>
      <c r="E123" s="112"/>
      <c r="F123" s="112"/>
      <c r="G123" s="112"/>
      <c r="H123" s="112"/>
      <c r="I123" s="112"/>
    </row>
    <row r="124" spans="2:9" ht="12.75">
      <c r="B124" s="112"/>
      <c r="C124" s="112"/>
      <c r="D124" s="112"/>
      <c r="E124" s="112"/>
      <c r="F124" s="112"/>
      <c r="G124" s="112"/>
      <c r="H124" s="112"/>
      <c r="I124" s="112"/>
    </row>
    <row r="126" spans="1:2" ht="12.75">
      <c r="A126" s="31" t="s">
        <v>94</v>
      </c>
      <c r="B126" s="31" t="s">
        <v>95</v>
      </c>
    </row>
    <row r="127" spans="2:9" ht="12.75">
      <c r="B127" s="116" t="s">
        <v>2</v>
      </c>
      <c r="C127" s="116"/>
      <c r="D127" s="116"/>
      <c r="E127" s="116"/>
      <c r="F127" s="116"/>
      <c r="G127" s="116"/>
      <c r="H127" s="116"/>
      <c r="I127" s="116"/>
    </row>
    <row r="128" spans="2:9" ht="12.75">
      <c r="B128" s="32"/>
      <c r="C128" s="59"/>
      <c r="D128" s="59"/>
      <c r="E128" s="59"/>
      <c r="F128" s="45"/>
      <c r="H128" s="8"/>
      <c r="I128" s="59"/>
    </row>
    <row r="129" spans="1:2" ht="12.75">
      <c r="A129" s="31" t="s">
        <v>96</v>
      </c>
      <c r="B129" s="31" t="s">
        <v>97</v>
      </c>
    </row>
    <row r="130" spans="2:9" ht="12.75">
      <c r="B130" s="107" t="s">
        <v>98</v>
      </c>
      <c r="C130" s="107"/>
      <c r="D130" s="107"/>
      <c r="E130" s="107"/>
      <c r="F130" s="107"/>
      <c r="G130" s="107"/>
      <c r="H130" s="107"/>
      <c r="I130" s="107"/>
    </row>
    <row r="131" spans="2:9" ht="12.75">
      <c r="B131" s="107"/>
      <c r="C131" s="107"/>
      <c r="D131" s="107"/>
      <c r="E131" s="107"/>
      <c r="F131" s="107"/>
      <c r="G131" s="107"/>
      <c r="H131" s="107"/>
      <c r="I131" s="107"/>
    </row>
    <row r="132" spans="2:9" ht="12.75">
      <c r="B132" s="17"/>
      <c r="C132" s="17"/>
      <c r="D132" s="17"/>
      <c r="E132" s="17"/>
      <c r="F132" s="17"/>
      <c r="G132" s="17"/>
      <c r="H132" s="17"/>
      <c r="I132" s="17"/>
    </row>
    <row r="133" spans="1:2" ht="12.75">
      <c r="A133" s="31" t="s">
        <v>62</v>
      </c>
      <c r="B133" s="31" t="s">
        <v>99</v>
      </c>
    </row>
    <row r="134" spans="1:8" ht="12.75">
      <c r="A134" s="31"/>
      <c r="B134" s="31"/>
      <c r="F134" s="4" t="s">
        <v>129</v>
      </c>
      <c r="H134" s="4"/>
    </row>
    <row r="135" spans="1:8" ht="12.75">
      <c r="A135" s="31"/>
      <c r="B135" s="31"/>
      <c r="F135" s="4" t="s">
        <v>253</v>
      </c>
      <c r="H135" s="4" t="s">
        <v>209</v>
      </c>
    </row>
    <row r="136" spans="1:8" ht="12.75">
      <c r="A136" s="31"/>
      <c r="B136" s="31"/>
      <c r="F136" s="7" t="s">
        <v>250</v>
      </c>
      <c r="H136" s="7" t="s">
        <v>227</v>
      </c>
    </row>
    <row r="137" spans="1:8" ht="12.75">
      <c r="A137" s="31"/>
      <c r="B137" s="31"/>
      <c r="F137" s="7" t="s">
        <v>23</v>
      </c>
      <c r="H137" s="7" t="s">
        <v>23</v>
      </c>
    </row>
    <row r="138" spans="1:9" ht="12.75">
      <c r="A138" s="31"/>
      <c r="B138" s="31"/>
      <c r="I138" s="7"/>
    </row>
    <row r="139" spans="1:9" ht="12.75">
      <c r="A139" s="31"/>
      <c r="B139" s="32" t="s">
        <v>170</v>
      </c>
      <c r="F139" s="56">
        <f>'BS'!E25</f>
        <v>26881</v>
      </c>
      <c r="H139" s="45">
        <f>'BS'!G25</f>
        <v>27714</v>
      </c>
      <c r="I139" s="21"/>
    </row>
    <row r="140" spans="2:9" ht="12.75">
      <c r="B140" s="3" t="s">
        <v>39</v>
      </c>
      <c r="F140" s="56">
        <f>'BS'!E26</f>
        <v>7225</v>
      </c>
      <c r="H140" s="18">
        <f>'BS'!G26</f>
        <v>6293</v>
      </c>
      <c r="I140" s="18"/>
    </row>
    <row r="141" spans="6:9" ht="13.5" thickBot="1">
      <c r="F141" s="60">
        <f>SUM(F139:F140)</f>
        <v>34106</v>
      </c>
      <c r="H141" s="60">
        <f>SUM(H139:H140)</f>
        <v>34007</v>
      </c>
      <c r="I141" s="18"/>
    </row>
    <row r="142" spans="6:9" ht="13.5" thickTop="1">
      <c r="F142" s="18"/>
      <c r="H142" s="18"/>
      <c r="I142" s="18"/>
    </row>
    <row r="143" spans="2:9" ht="12.75">
      <c r="B143" s="59"/>
      <c r="C143" s="59"/>
      <c r="D143" s="59"/>
      <c r="E143" s="59"/>
      <c r="F143" s="59"/>
      <c r="G143" s="59"/>
      <c r="H143" s="59"/>
      <c r="I143" s="59"/>
    </row>
    <row r="144" ht="12.75">
      <c r="I144" s="18"/>
    </row>
    <row r="145" spans="2:9" ht="12.75">
      <c r="B145" s="59"/>
      <c r="C145" s="59"/>
      <c r="D145" s="59"/>
      <c r="E145" s="59"/>
      <c r="F145" s="59"/>
      <c r="G145" s="59"/>
      <c r="H145" s="59"/>
      <c r="I145" s="59"/>
    </row>
    <row r="146" spans="2:9" ht="12.75">
      <c r="B146" s="59"/>
      <c r="C146" s="59"/>
      <c r="D146" s="59"/>
      <c r="E146" s="59"/>
      <c r="F146" s="59"/>
      <c r="G146" s="59"/>
      <c r="H146" s="59"/>
      <c r="I146" s="59"/>
    </row>
    <row r="147" spans="2:9" ht="12.75">
      <c r="B147" s="59"/>
      <c r="C147" s="59"/>
      <c r="D147" s="59"/>
      <c r="E147" s="59"/>
      <c r="F147" s="59"/>
      <c r="G147" s="59"/>
      <c r="H147" s="59"/>
      <c r="I147" s="59"/>
    </row>
    <row r="148" spans="2:9" ht="12.75">
      <c r="B148" s="59"/>
      <c r="C148" s="59"/>
      <c r="D148" s="59"/>
      <c r="E148" s="59"/>
      <c r="F148" s="59"/>
      <c r="G148" s="59"/>
      <c r="H148" s="59"/>
      <c r="I148" s="59"/>
    </row>
    <row r="149" spans="2:9" ht="12.75">
      <c r="B149" s="59"/>
      <c r="C149" s="59"/>
      <c r="D149" s="59"/>
      <c r="E149" s="59"/>
      <c r="F149" s="59"/>
      <c r="G149" s="59"/>
      <c r="H149" s="59"/>
      <c r="I149" s="59"/>
    </row>
    <row r="150" spans="2:9" ht="12.75">
      <c r="B150" s="59"/>
      <c r="C150" s="59"/>
      <c r="D150" s="59"/>
      <c r="E150" s="59"/>
      <c r="F150" s="59"/>
      <c r="G150" s="59"/>
      <c r="H150" s="59"/>
      <c r="I150" s="59"/>
    </row>
    <row r="151" spans="2:9" ht="12.75">
      <c r="B151" s="59"/>
      <c r="C151" s="59"/>
      <c r="D151" s="59"/>
      <c r="E151" s="59"/>
      <c r="F151" s="59"/>
      <c r="G151" s="59"/>
      <c r="H151" s="59"/>
      <c r="I151" s="59"/>
    </row>
    <row r="152" spans="2:9" ht="12.75">
      <c r="B152" s="59"/>
      <c r="C152" s="59"/>
      <c r="D152" s="59"/>
      <c r="E152" s="59"/>
      <c r="F152" s="59"/>
      <c r="G152" s="59"/>
      <c r="H152" s="59"/>
      <c r="I152" s="59"/>
    </row>
    <row r="153" spans="2:9" ht="12.75">
      <c r="B153" s="59"/>
      <c r="C153" s="59"/>
      <c r="D153" s="59"/>
      <c r="E153" s="59"/>
      <c r="F153" s="59"/>
      <c r="G153" s="59"/>
      <c r="H153" s="59"/>
      <c r="I153" s="59"/>
    </row>
    <row r="154" spans="2:9" ht="12.75">
      <c r="B154" s="59"/>
      <c r="C154" s="59"/>
      <c r="D154" s="59"/>
      <c r="E154" s="59"/>
      <c r="F154" s="59"/>
      <c r="G154" s="59"/>
      <c r="H154" s="59"/>
      <c r="I154" s="59"/>
    </row>
    <row r="155" spans="2:9" ht="12.75">
      <c r="B155" s="59"/>
      <c r="C155" s="59"/>
      <c r="D155" s="59"/>
      <c r="E155" s="59"/>
      <c r="F155" s="59"/>
      <c r="G155" s="59"/>
      <c r="H155" s="59"/>
      <c r="I155" s="59"/>
    </row>
    <row r="156" spans="2:9" ht="12.75">
      <c r="B156" s="59"/>
      <c r="C156" s="59"/>
      <c r="D156" s="59"/>
      <c r="E156" s="59"/>
      <c r="F156" s="59"/>
      <c r="G156" s="59"/>
      <c r="H156" s="59"/>
      <c r="I156" s="59"/>
    </row>
    <row r="157" spans="2:9" ht="12.75">
      <c r="B157" s="59"/>
      <c r="C157" s="59"/>
      <c r="D157" s="59"/>
      <c r="E157" s="59"/>
      <c r="F157" s="59"/>
      <c r="G157" s="59"/>
      <c r="H157" s="59"/>
      <c r="I157" s="59"/>
    </row>
    <row r="158" spans="2:9" ht="12.75">
      <c r="B158" s="59"/>
      <c r="C158" s="59"/>
      <c r="D158" s="59"/>
      <c r="E158" s="59"/>
      <c r="F158" s="59"/>
      <c r="G158" s="59"/>
      <c r="H158" s="59"/>
      <c r="I158" s="59"/>
    </row>
    <row r="159" spans="2:9" ht="12.75">
      <c r="B159" s="59"/>
      <c r="C159" s="59"/>
      <c r="D159" s="59"/>
      <c r="E159" s="59"/>
      <c r="F159" s="59"/>
      <c r="G159" s="59"/>
      <c r="H159" s="59"/>
      <c r="I159" s="59"/>
    </row>
    <row r="160" spans="2:9" ht="12.75">
      <c r="B160" s="59"/>
      <c r="C160" s="59"/>
      <c r="D160" s="59"/>
      <c r="E160" s="59"/>
      <c r="F160" s="59"/>
      <c r="G160" s="59"/>
      <c r="H160" s="59"/>
      <c r="I160" s="59"/>
    </row>
    <row r="161" spans="2:9" ht="12.75">
      <c r="B161" s="59"/>
      <c r="C161" s="59"/>
      <c r="D161" s="59"/>
      <c r="E161" s="59"/>
      <c r="F161" s="59"/>
      <c r="G161" s="59"/>
      <c r="H161" s="59"/>
      <c r="I161" s="59"/>
    </row>
    <row r="162" spans="2:9" ht="12.75">
      <c r="B162" s="59"/>
      <c r="C162" s="59"/>
      <c r="D162" s="59"/>
      <c r="E162" s="59"/>
      <c r="F162" s="59"/>
      <c r="G162" s="59"/>
      <c r="H162" s="59"/>
      <c r="I162" s="59"/>
    </row>
    <row r="163" spans="2:9" ht="12.75">
      <c r="B163" s="59"/>
      <c r="C163" s="59"/>
      <c r="D163" s="59"/>
      <c r="E163" s="59"/>
      <c r="F163" s="59"/>
      <c r="G163" s="59"/>
      <c r="H163" s="59"/>
      <c r="I163" s="59"/>
    </row>
    <row r="164" spans="2:9" ht="12.75">
      <c r="B164" s="59"/>
      <c r="C164" s="59"/>
      <c r="D164" s="59"/>
      <c r="E164" s="59"/>
      <c r="F164" s="59"/>
      <c r="G164" s="59"/>
      <c r="H164" s="59"/>
      <c r="I164" s="59"/>
    </row>
    <row r="165" ht="12.75">
      <c r="E165" s="32"/>
    </row>
    <row r="166" ht="12.75">
      <c r="E166" s="32"/>
    </row>
    <row r="167" ht="12.75">
      <c r="E167" s="32"/>
    </row>
    <row r="168" ht="12.75">
      <c r="E168" s="32"/>
    </row>
    <row r="169" spans="2:5" ht="15.75">
      <c r="B169" s="2" t="s">
        <v>130</v>
      </c>
      <c r="E169" s="32"/>
    </row>
    <row r="170" ht="12.75">
      <c r="E170" s="32"/>
    </row>
    <row r="171" spans="1:5" ht="12.75">
      <c r="A171" s="1" t="s">
        <v>63</v>
      </c>
      <c r="E171" s="32"/>
    </row>
    <row r="172" spans="1:5" ht="12.75">
      <c r="A172" s="1" t="s">
        <v>248</v>
      </c>
      <c r="E172" s="32"/>
    </row>
    <row r="173" ht="12.75">
      <c r="E173" s="32"/>
    </row>
    <row r="174" ht="12.75">
      <c r="E174" s="32"/>
    </row>
    <row r="175" spans="1:9" ht="12.75">
      <c r="A175" s="31" t="s">
        <v>100</v>
      </c>
      <c r="B175" s="117" t="s">
        <v>160</v>
      </c>
      <c r="C175" s="117"/>
      <c r="D175" s="117"/>
      <c r="E175" s="117"/>
      <c r="F175" s="117"/>
      <c r="G175" s="117"/>
      <c r="H175" s="117"/>
      <c r="I175" s="117"/>
    </row>
    <row r="176" spans="1:9" ht="12.75">
      <c r="A176" s="31"/>
      <c r="B176" s="117"/>
      <c r="C176" s="117"/>
      <c r="D176" s="117"/>
      <c r="E176" s="117"/>
      <c r="F176" s="117"/>
      <c r="G176" s="117"/>
      <c r="H176" s="117"/>
      <c r="I176" s="117"/>
    </row>
    <row r="177" spans="1:9" ht="12.75">
      <c r="A177" s="96" t="s">
        <v>101</v>
      </c>
      <c r="B177" s="96" t="s">
        <v>220</v>
      </c>
      <c r="C177" s="10"/>
      <c r="D177" s="10"/>
      <c r="E177" s="10"/>
      <c r="F177" s="10"/>
      <c r="G177" s="10"/>
      <c r="H177" s="10"/>
      <c r="I177" s="10"/>
    </row>
    <row r="178" spans="1:9" ht="54" customHeight="1">
      <c r="A178" s="10"/>
      <c r="B178" s="116" t="s">
        <v>274</v>
      </c>
      <c r="C178" s="116"/>
      <c r="D178" s="116"/>
      <c r="E178" s="116"/>
      <c r="F178" s="116"/>
      <c r="G178" s="116"/>
      <c r="H178" s="116"/>
      <c r="I178" s="116"/>
    </row>
    <row r="179" spans="1:9" ht="12.75">
      <c r="A179" s="96"/>
      <c r="B179" s="96"/>
      <c r="C179" s="10"/>
      <c r="D179" s="10"/>
      <c r="E179" s="10"/>
      <c r="F179" s="10"/>
      <c r="G179" s="10"/>
      <c r="H179" s="10"/>
      <c r="I179" s="10"/>
    </row>
    <row r="180" spans="1:9" ht="29.25" customHeight="1">
      <c r="A180" s="10"/>
      <c r="B180" s="100" t="s">
        <v>189</v>
      </c>
      <c r="C180" s="116" t="s">
        <v>299</v>
      </c>
      <c r="D180" s="116"/>
      <c r="E180" s="116"/>
      <c r="F180" s="116"/>
      <c r="G180" s="116"/>
      <c r="H180" s="116"/>
      <c r="I180" s="116"/>
    </row>
    <row r="181" spans="1:9" ht="12.75">
      <c r="A181" s="10"/>
      <c r="B181" s="59"/>
      <c r="C181" s="59"/>
      <c r="D181" s="59"/>
      <c r="E181" s="59"/>
      <c r="F181" s="59"/>
      <c r="G181" s="59"/>
      <c r="H181" s="59"/>
      <c r="I181" s="59"/>
    </row>
    <row r="182" spans="1:9" ht="15.75" customHeight="1">
      <c r="A182" s="10"/>
      <c r="B182" s="100" t="s">
        <v>190</v>
      </c>
      <c r="C182" s="116" t="s">
        <v>300</v>
      </c>
      <c r="D182" s="116"/>
      <c r="E182" s="116"/>
      <c r="F182" s="116"/>
      <c r="G182" s="116"/>
      <c r="H182" s="116"/>
      <c r="I182" s="116"/>
    </row>
    <row r="183" spans="1:9" ht="12.75">
      <c r="A183" s="10"/>
      <c r="B183" s="59"/>
      <c r="C183" s="59"/>
      <c r="D183" s="59"/>
      <c r="E183" s="59"/>
      <c r="F183" s="59"/>
      <c r="G183" s="59"/>
      <c r="H183" s="59"/>
      <c r="I183" s="59"/>
    </row>
    <row r="184" spans="1:9" ht="26.25" customHeight="1">
      <c r="A184" s="10"/>
      <c r="B184" s="100" t="s">
        <v>191</v>
      </c>
      <c r="C184" s="116" t="s">
        <v>301</v>
      </c>
      <c r="D184" s="116"/>
      <c r="E184" s="116"/>
      <c r="F184" s="116"/>
      <c r="G184" s="116"/>
      <c r="H184" s="116"/>
      <c r="I184" s="116"/>
    </row>
    <row r="185" spans="1:9" ht="12.75">
      <c r="A185" s="10"/>
      <c r="B185" s="100"/>
      <c r="C185" s="59"/>
      <c r="D185" s="59"/>
      <c r="E185" s="59"/>
      <c r="F185" s="59"/>
      <c r="G185" s="59"/>
      <c r="H185" s="59"/>
      <c r="I185" s="59"/>
    </row>
    <row r="186" spans="1:9" ht="24.75" customHeight="1">
      <c r="A186" s="10"/>
      <c r="B186" s="100" t="s">
        <v>222</v>
      </c>
      <c r="C186" s="116" t="s">
        <v>275</v>
      </c>
      <c r="D186" s="116"/>
      <c r="E186" s="116"/>
      <c r="F186" s="116"/>
      <c r="G186" s="116"/>
      <c r="H186" s="116"/>
      <c r="I186" s="116"/>
    </row>
    <row r="187" spans="1:9" ht="12.75">
      <c r="A187" s="10"/>
      <c r="B187" s="100"/>
      <c r="C187" s="59"/>
      <c r="D187" s="59"/>
      <c r="E187" s="59"/>
      <c r="F187" s="59"/>
      <c r="G187" s="59"/>
      <c r="H187" s="59"/>
      <c r="I187" s="59"/>
    </row>
    <row r="188" spans="1:9" ht="12.75">
      <c r="A188" s="10"/>
      <c r="B188" s="100" t="s">
        <v>226</v>
      </c>
      <c r="C188" s="118" t="s">
        <v>302</v>
      </c>
      <c r="D188" s="118"/>
      <c r="E188" s="118"/>
      <c r="F188" s="118"/>
      <c r="G188" s="118"/>
      <c r="H188" s="118"/>
      <c r="I188" s="118"/>
    </row>
    <row r="189" spans="1:9" ht="12.75">
      <c r="A189" s="10"/>
      <c r="B189" s="100"/>
      <c r="C189" s="101"/>
      <c r="D189" s="101"/>
      <c r="E189" s="101"/>
      <c r="F189" s="101"/>
      <c r="G189" s="101"/>
      <c r="H189" s="101"/>
      <c r="I189" s="101"/>
    </row>
    <row r="190" spans="1:9" ht="12.75">
      <c r="A190" s="93" t="s">
        <v>102</v>
      </c>
      <c r="B190" s="93" t="s">
        <v>211</v>
      </c>
      <c r="C190" s="10"/>
      <c r="D190" s="10"/>
      <c r="E190" s="10"/>
      <c r="F190" s="10"/>
      <c r="G190" s="10"/>
      <c r="H190" s="10"/>
      <c r="I190" s="10"/>
    </row>
    <row r="191" spans="1:9" ht="41.25" customHeight="1">
      <c r="A191" s="10"/>
      <c r="B191" s="116" t="s">
        <v>307</v>
      </c>
      <c r="C191" s="116"/>
      <c r="D191" s="116"/>
      <c r="E191" s="116"/>
      <c r="F191" s="116"/>
      <c r="G191" s="116"/>
      <c r="H191" s="116"/>
      <c r="I191" s="116"/>
    </row>
    <row r="192" spans="1:9" ht="12.75">
      <c r="A192" s="10"/>
      <c r="B192" s="59"/>
      <c r="C192" s="59"/>
      <c r="D192" s="59"/>
      <c r="E192" s="59"/>
      <c r="F192" s="59"/>
      <c r="G192" s="59"/>
      <c r="H192" s="59"/>
      <c r="I192" s="59"/>
    </row>
    <row r="193" spans="1:9" ht="12.75">
      <c r="A193" s="93" t="s">
        <v>103</v>
      </c>
      <c r="B193" s="93" t="s">
        <v>104</v>
      </c>
      <c r="C193" s="10"/>
      <c r="D193" s="10"/>
      <c r="E193" s="10"/>
      <c r="F193" s="10"/>
      <c r="G193" s="10"/>
      <c r="H193" s="10"/>
      <c r="I193" s="10"/>
    </row>
    <row r="194" spans="1:9" ht="12.75">
      <c r="A194" s="10"/>
      <c r="B194" s="112" t="s">
        <v>5</v>
      </c>
      <c r="C194" s="112"/>
      <c r="D194" s="112"/>
      <c r="E194" s="112"/>
      <c r="F194" s="112"/>
      <c r="G194" s="112"/>
      <c r="H194" s="112"/>
      <c r="I194" s="112"/>
    </row>
    <row r="195" spans="1:9" ht="12.75">
      <c r="A195" s="10"/>
      <c r="B195" s="112"/>
      <c r="C195" s="112"/>
      <c r="D195" s="112"/>
      <c r="E195" s="112"/>
      <c r="F195" s="112"/>
      <c r="G195" s="112"/>
      <c r="H195" s="112"/>
      <c r="I195" s="112"/>
    </row>
    <row r="196" spans="1:9" ht="12.75">
      <c r="A196" s="10"/>
      <c r="B196" s="10"/>
      <c r="C196" s="10"/>
      <c r="D196" s="10"/>
      <c r="E196" s="10"/>
      <c r="F196" s="10"/>
      <c r="G196" s="10"/>
      <c r="H196" s="10"/>
      <c r="I196" s="10"/>
    </row>
    <row r="197" spans="1:9" ht="12.75">
      <c r="A197" s="93" t="s">
        <v>105</v>
      </c>
      <c r="B197" s="93" t="s">
        <v>106</v>
      </c>
      <c r="C197" s="10"/>
      <c r="D197" s="10"/>
      <c r="E197" s="10"/>
      <c r="F197" s="10"/>
      <c r="G197" s="10"/>
      <c r="H197" s="10"/>
      <c r="I197" s="10"/>
    </row>
    <row r="198" spans="1:9" ht="12.75">
      <c r="A198" s="10"/>
      <c r="B198" s="10" t="s">
        <v>107</v>
      </c>
      <c r="C198" s="10"/>
      <c r="D198" s="10"/>
      <c r="E198" s="10"/>
      <c r="F198" s="10"/>
      <c r="G198" s="10"/>
      <c r="H198" s="10"/>
      <c r="I198" s="10"/>
    </row>
    <row r="199" spans="1:9" ht="12.75">
      <c r="A199" s="10"/>
      <c r="B199" s="10"/>
      <c r="C199" s="10"/>
      <c r="D199" s="10"/>
      <c r="E199" s="10"/>
      <c r="F199" s="10"/>
      <c r="G199" s="10"/>
      <c r="H199" s="10"/>
      <c r="I199" s="10"/>
    </row>
    <row r="200" spans="1:2" ht="12.75">
      <c r="A200" s="1" t="s">
        <v>34</v>
      </c>
      <c r="B200" s="1" t="s">
        <v>33</v>
      </c>
    </row>
    <row r="201" spans="2:9" ht="12.75">
      <c r="B201" s="107" t="s">
        <v>207</v>
      </c>
      <c r="C201" s="107"/>
      <c r="D201" s="107"/>
      <c r="E201" s="107"/>
      <c r="F201" s="107"/>
      <c r="G201" s="107"/>
      <c r="H201" s="107"/>
      <c r="I201" s="107"/>
    </row>
    <row r="202" spans="2:9" ht="12.75">
      <c r="B202" s="107"/>
      <c r="C202" s="107"/>
      <c r="D202" s="107"/>
      <c r="E202" s="107"/>
      <c r="F202" s="107"/>
      <c r="G202" s="107"/>
      <c r="H202" s="107"/>
      <c r="I202" s="107"/>
    </row>
    <row r="203" spans="2:9" ht="12.75">
      <c r="B203" s="17"/>
      <c r="C203" s="17"/>
      <c r="D203" s="17"/>
      <c r="E203" s="17"/>
      <c r="F203" s="17"/>
      <c r="G203" s="17"/>
      <c r="H203" s="17"/>
      <c r="I203" s="17"/>
    </row>
    <row r="204" spans="1:2" ht="12.75">
      <c r="A204" s="1" t="s">
        <v>108</v>
      </c>
      <c r="B204" s="1" t="s">
        <v>109</v>
      </c>
    </row>
    <row r="205" spans="2:9" ht="12.75" customHeight="1">
      <c r="B205" s="107" t="s">
        <v>306</v>
      </c>
      <c r="C205" s="107"/>
      <c r="D205" s="107"/>
      <c r="E205" s="107"/>
      <c r="F205" s="107"/>
      <c r="G205" s="107"/>
      <c r="H205" s="107"/>
      <c r="I205" s="107"/>
    </row>
    <row r="206" spans="2:9" ht="12.75">
      <c r="B206" s="17"/>
      <c r="C206" s="17"/>
      <c r="D206" s="17"/>
      <c r="E206" s="17"/>
      <c r="F206" s="17"/>
      <c r="G206" s="17"/>
      <c r="H206" s="17"/>
      <c r="I206" s="17"/>
    </row>
    <row r="207" spans="1:2" ht="12.75">
      <c r="A207" s="1" t="s">
        <v>110</v>
      </c>
      <c r="B207" s="1" t="s">
        <v>111</v>
      </c>
    </row>
    <row r="208" spans="2:9" ht="25.5" customHeight="1">
      <c r="B208" s="109" t="s">
        <v>308</v>
      </c>
      <c r="C208" s="109"/>
      <c r="D208" s="109"/>
      <c r="E208" s="109"/>
      <c r="F208" s="109"/>
      <c r="G208" s="109"/>
      <c r="H208" s="109"/>
      <c r="I208" s="109"/>
    </row>
    <row r="209" spans="2:9" ht="12.75">
      <c r="B209" s="88"/>
      <c r="C209" s="88"/>
      <c r="D209" s="88"/>
      <c r="E209" s="88"/>
      <c r="F209" s="88"/>
      <c r="G209" s="88"/>
      <c r="H209" s="88"/>
      <c r="I209" s="88"/>
    </row>
    <row r="211" spans="1:9" ht="12.75">
      <c r="A211" s="10"/>
      <c r="B211" s="59"/>
      <c r="C211" s="59"/>
      <c r="D211" s="59"/>
      <c r="E211" s="59"/>
      <c r="F211" s="59"/>
      <c r="G211" s="59"/>
      <c r="H211" s="59"/>
      <c r="I211" s="59"/>
    </row>
    <row r="212" spans="1:9" ht="12.75">
      <c r="A212" s="10"/>
      <c r="B212" s="10"/>
      <c r="C212" s="10"/>
      <c r="D212" s="10"/>
      <c r="E212" s="68"/>
      <c r="F212" s="10"/>
      <c r="G212" s="10"/>
      <c r="H212" s="10"/>
      <c r="I212" s="10"/>
    </row>
    <row r="213" spans="1:9" ht="12.75">
      <c r="A213" s="10"/>
      <c r="B213" s="10"/>
      <c r="C213" s="10"/>
      <c r="D213" s="10"/>
      <c r="E213" s="68"/>
      <c r="F213" s="10"/>
      <c r="G213" s="10"/>
      <c r="H213" s="10"/>
      <c r="I213" s="10"/>
    </row>
    <row r="214" spans="1:9" ht="12.75">
      <c r="A214" s="10"/>
      <c r="B214" s="10"/>
      <c r="C214" s="10"/>
      <c r="D214" s="10"/>
      <c r="E214" s="68"/>
      <c r="F214" s="10"/>
      <c r="G214" s="10"/>
      <c r="H214" s="10"/>
      <c r="I214" s="10"/>
    </row>
    <row r="215" spans="1:9" ht="12.75">
      <c r="A215" s="10"/>
      <c r="B215" s="10"/>
      <c r="C215" s="10"/>
      <c r="D215" s="10"/>
      <c r="E215" s="68"/>
      <c r="F215" s="10"/>
      <c r="G215" s="10"/>
      <c r="H215" s="10"/>
      <c r="I215" s="10"/>
    </row>
    <row r="216" spans="1:9" ht="15.75">
      <c r="A216" s="10"/>
      <c r="B216" s="94" t="s">
        <v>130</v>
      </c>
      <c r="C216" s="10"/>
      <c r="D216" s="10"/>
      <c r="E216" s="68"/>
      <c r="F216" s="10"/>
      <c r="G216" s="10"/>
      <c r="H216" s="10"/>
      <c r="I216" s="10"/>
    </row>
    <row r="217" spans="1:9" ht="12.75">
      <c r="A217" s="10"/>
      <c r="B217" s="10"/>
      <c r="C217" s="10"/>
      <c r="D217" s="10"/>
      <c r="E217" s="68"/>
      <c r="F217" s="10"/>
      <c r="G217" s="10"/>
      <c r="H217" s="10"/>
      <c r="I217" s="10"/>
    </row>
    <row r="218" spans="1:5" ht="12.75">
      <c r="A218" s="1" t="s">
        <v>63</v>
      </c>
      <c r="E218" s="32"/>
    </row>
    <row r="219" spans="1:5" ht="12.75">
      <c r="A219" s="1" t="s">
        <v>248</v>
      </c>
      <c r="E219" s="32"/>
    </row>
    <row r="220" ht="12.75">
      <c r="E220" s="32"/>
    </row>
    <row r="221" ht="12.75">
      <c r="E221" s="32"/>
    </row>
    <row r="222" spans="1:9" ht="12.75">
      <c r="A222" s="31" t="s">
        <v>100</v>
      </c>
      <c r="B222" s="117" t="s">
        <v>161</v>
      </c>
      <c r="C222" s="117"/>
      <c r="D222" s="117"/>
      <c r="E222" s="117"/>
      <c r="F222" s="117"/>
      <c r="G222" s="117"/>
      <c r="H222" s="117"/>
      <c r="I222" s="117"/>
    </row>
    <row r="223" spans="1:9" ht="12.75">
      <c r="A223" s="31"/>
      <c r="B223" s="117"/>
      <c r="C223" s="117"/>
      <c r="D223" s="117"/>
      <c r="E223" s="117"/>
      <c r="F223" s="117"/>
      <c r="G223" s="117"/>
      <c r="H223" s="117"/>
      <c r="I223" s="117"/>
    </row>
    <row r="224" spans="1:2" ht="12.75">
      <c r="A224" s="1" t="s">
        <v>112</v>
      </c>
      <c r="B224" s="1" t="s">
        <v>113</v>
      </c>
    </row>
    <row r="225" spans="2:9" ht="12.75">
      <c r="B225" s="112" t="s">
        <v>303</v>
      </c>
      <c r="C225" s="112"/>
      <c r="D225" s="112"/>
      <c r="E225" s="112"/>
      <c r="F225" s="112"/>
      <c r="G225" s="112"/>
      <c r="H225" s="112"/>
      <c r="I225" s="112"/>
    </row>
    <row r="226" spans="2:9" ht="12.75">
      <c r="B226" s="112"/>
      <c r="C226" s="112"/>
      <c r="D226" s="112"/>
      <c r="E226" s="112"/>
      <c r="F226" s="112"/>
      <c r="G226" s="112"/>
      <c r="H226" s="112"/>
      <c r="I226" s="112"/>
    </row>
    <row r="228" ht="12.75">
      <c r="B228" s="3" t="s">
        <v>114</v>
      </c>
    </row>
    <row r="230" spans="1:2" ht="12.75">
      <c r="A230" s="1" t="s">
        <v>115</v>
      </c>
      <c r="B230" s="1" t="s">
        <v>116</v>
      </c>
    </row>
    <row r="231" spans="2:9" ht="12.75">
      <c r="B231" s="107" t="s">
        <v>117</v>
      </c>
      <c r="C231" s="107"/>
      <c r="D231" s="107"/>
      <c r="E231" s="107"/>
      <c r="F231" s="107"/>
      <c r="G231" s="107"/>
      <c r="H231" s="107"/>
      <c r="I231" s="107"/>
    </row>
    <row r="233" spans="1:2" ht="12.75">
      <c r="A233" s="1" t="s">
        <v>118</v>
      </c>
      <c r="B233" s="1" t="s">
        <v>119</v>
      </c>
    </row>
    <row r="234" spans="2:9" ht="12.75">
      <c r="B234" s="107" t="s">
        <v>162</v>
      </c>
      <c r="C234" s="107"/>
      <c r="D234" s="107"/>
      <c r="E234" s="107"/>
      <c r="F234" s="107"/>
      <c r="G234" s="107"/>
      <c r="H234" s="107"/>
      <c r="I234" s="107"/>
    </row>
    <row r="235" spans="2:9" ht="12.75">
      <c r="B235" s="107"/>
      <c r="C235" s="107"/>
      <c r="D235" s="107"/>
      <c r="E235" s="107"/>
      <c r="F235" s="107"/>
      <c r="G235" s="107"/>
      <c r="H235" s="107"/>
      <c r="I235" s="107"/>
    </row>
    <row r="236" spans="2:9" ht="12.75">
      <c r="B236" s="107"/>
      <c r="C236" s="107"/>
      <c r="D236" s="107"/>
      <c r="E236" s="107"/>
      <c r="F236" s="107"/>
      <c r="G236" s="107"/>
      <c r="H236" s="107"/>
      <c r="I236" s="107"/>
    </row>
    <row r="237" spans="2:9" ht="12.75">
      <c r="B237" s="107"/>
      <c r="C237" s="107"/>
      <c r="D237" s="107"/>
      <c r="E237" s="107"/>
      <c r="F237" s="107"/>
      <c r="G237" s="107"/>
      <c r="H237" s="107"/>
      <c r="I237" s="107"/>
    </row>
    <row r="238" spans="2:9" ht="12.75">
      <c r="B238" s="17"/>
      <c r="C238" s="17"/>
      <c r="D238" s="17"/>
      <c r="E238" s="17"/>
      <c r="F238" s="17"/>
      <c r="G238" s="17"/>
      <c r="H238" s="17"/>
      <c r="I238" s="17"/>
    </row>
    <row r="239" spans="1:2" ht="12.75">
      <c r="A239" s="1" t="s">
        <v>120</v>
      </c>
      <c r="B239" s="1" t="s">
        <v>121</v>
      </c>
    </row>
    <row r="240" ht="12.75">
      <c r="B240" s="3" t="s">
        <v>152</v>
      </c>
    </row>
    <row r="242" spans="1:9" ht="12.75">
      <c r="A242" s="1" t="s">
        <v>35</v>
      </c>
      <c r="B242" s="1" t="s">
        <v>122</v>
      </c>
      <c r="I242" s="6"/>
    </row>
    <row r="243" spans="1:9" ht="12.75">
      <c r="A243" s="1"/>
      <c r="B243" s="1"/>
      <c r="E243" s="106" t="s">
        <v>14</v>
      </c>
      <c r="F243" s="106"/>
      <c r="H243" s="106" t="s">
        <v>15</v>
      </c>
      <c r="I243" s="106"/>
    </row>
    <row r="244" spans="1:9" ht="12.75">
      <c r="A244" s="1"/>
      <c r="B244" s="1"/>
      <c r="F244" s="6" t="s">
        <v>19</v>
      </c>
      <c r="H244" s="5"/>
      <c r="I244" s="6" t="s">
        <v>19</v>
      </c>
    </row>
    <row r="245" spans="5:9" ht="12.75">
      <c r="E245" s="6" t="s">
        <v>16</v>
      </c>
      <c r="F245" s="6" t="s">
        <v>17</v>
      </c>
      <c r="H245" s="6" t="s">
        <v>16</v>
      </c>
      <c r="I245" s="6" t="s">
        <v>17</v>
      </c>
    </row>
    <row r="246" spans="5:9" ht="12.75">
      <c r="E246" s="6" t="s">
        <v>17</v>
      </c>
      <c r="F246" s="6" t="s">
        <v>20</v>
      </c>
      <c r="H246" s="6" t="s">
        <v>17</v>
      </c>
      <c r="I246" s="6" t="s">
        <v>20</v>
      </c>
    </row>
    <row r="247" spans="5:9" ht="12.75">
      <c r="E247" s="6" t="s">
        <v>18</v>
      </c>
      <c r="F247" s="6" t="s">
        <v>18</v>
      </c>
      <c r="H247" s="6" t="s">
        <v>21</v>
      </c>
      <c r="I247" s="6" t="s">
        <v>22</v>
      </c>
    </row>
    <row r="248" spans="5:9" ht="12.75">
      <c r="E248" s="6"/>
      <c r="H248" s="6"/>
      <c r="I248" s="6"/>
    </row>
    <row r="249" spans="5:9" ht="12.75">
      <c r="E249" s="7" t="s">
        <v>250</v>
      </c>
      <c r="F249" s="7" t="s">
        <v>251</v>
      </c>
      <c r="H249" s="7" t="s">
        <v>250</v>
      </c>
      <c r="I249" s="7" t="s">
        <v>251</v>
      </c>
    </row>
    <row r="250" ht="12.75">
      <c r="B250" s="1" t="s">
        <v>174</v>
      </c>
    </row>
    <row r="251" ht="12.75">
      <c r="B251" s="1"/>
    </row>
    <row r="252" spans="2:9" ht="12.75">
      <c r="B252" s="3" t="s">
        <v>123</v>
      </c>
      <c r="E252" s="13">
        <f>'IS'!D37</f>
        <v>7240</v>
      </c>
      <c r="F252" s="13">
        <f>Summary!E27</f>
        <v>1362</v>
      </c>
      <c r="H252" s="13">
        <f>'IS'!G37</f>
        <v>7240</v>
      </c>
      <c r="I252" s="13">
        <f>Summary!H27</f>
        <v>1362</v>
      </c>
    </row>
    <row r="253" spans="5:9" ht="12.75">
      <c r="E253" s="18"/>
      <c r="F253" s="18"/>
      <c r="H253" s="18"/>
      <c r="I253" s="18"/>
    </row>
    <row r="254" spans="2:9" ht="25.5" customHeight="1">
      <c r="B254" s="109" t="s">
        <v>238</v>
      </c>
      <c r="C254" s="109"/>
      <c r="D254" s="109"/>
      <c r="E254" s="97">
        <v>224951</v>
      </c>
      <c r="F254" s="97">
        <v>135150</v>
      </c>
      <c r="H254" s="97">
        <f>E254</f>
        <v>224951</v>
      </c>
      <c r="I254" s="97">
        <v>135150</v>
      </c>
    </row>
    <row r="256" spans="2:9" ht="13.5" thickBot="1">
      <c r="B256" s="3" t="s">
        <v>25</v>
      </c>
      <c r="E256" s="15">
        <f>E252/E254*100</f>
        <v>3.2184786909149103</v>
      </c>
      <c r="F256" s="15">
        <f>F252/F254*100</f>
        <v>1.0077691453940065</v>
      </c>
      <c r="H256" s="15">
        <f>H252/H254*100</f>
        <v>3.2184786909149103</v>
      </c>
      <c r="I256" s="15">
        <f>I252/I254*100</f>
        <v>1.0077691453940065</v>
      </c>
    </row>
    <row r="257" spans="5:9" ht="12.75">
      <c r="E257" s="48"/>
      <c r="F257" s="48"/>
      <c r="H257" s="48"/>
      <c r="I257" s="48"/>
    </row>
    <row r="258" ht="12.75">
      <c r="B258" s="1" t="s">
        <v>177</v>
      </c>
    </row>
    <row r="259" ht="12.75">
      <c r="B259" s="1"/>
    </row>
    <row r="260" spans="2:9" ht="12.75">
      <c r="B260" s="3" t="s">
        <v>123</v>
      </c>
      <c r="E260" s="13">
        <f>E252</f>
        <v>7240</v>
      </c>
      <c r="F260" s="13">
        <f>F252</f>
        <v>1362</v>
      </c>
      <c r="H260" s="13">
        <f>H252</f>
        <v>7240</v>
      </c>
      <c r="I260" s="13">
        <f>I252</f>
        <v>1362</v>
      </c>
    </row>
    <row r="261" spans="5:9" ht="12.75">
      <c r="E261" s="18"/>
      <c r="F261" s="18"/>
      <c r="H261" s="18"/>
      <c r="I261" s="18"/>
    </row>
    <row r="262" spans="2:9" ht="12.75">
      <c r="B262" s="3" t="s">
        <v>182</v>
      </c>
      <c r="E262" s="18">
        <v>297866</v>
      </c>
      <c r="F262" s="18">
        <v>135150</v>
      </c>
      <c r="H262" s="18">
        <v>297866</v>
      </c>
      <c r="I262" s="18">
        <v>135150</v>
      </c>
    </row>
    <row r="263" spans="2:9" ht="12.75">
      <c r="B263" s="3" t="s">
        <v>176</v>
      </c>
      <c r="E263" s="18">
        <v>26464</v>
      </c>
      <c r="F263" s="18">
        <v>13515</v>
      </c>
      <c r="H263" s="18">
        <v>26464</v>
      </c>
      <c r="I263" s="18">
        <v>13515</v>
      </c>
    </row>
    <row r="264" spans="2:9" ht="12.75">
      <c r="B264" s="3" t="s">
        <v>183</v>
      </c>
      <c r="E264" s="23">
        <f>SUM(E262:E263)</f>
        <v>324330</v>
      </c>
      <c r="F264" s="23">
        <f>SUM(F262:F263)</f>
        <v>148665</v>
      </c>
      <c r="H264" s="23">
        <f>SUM(H262:H263)</f>
        <v>324330</v>
      </c>
      <c r="I264" s="23">
        <f>SUM(I262:I263)</f>
        <v>148665</v>
      </c>
    </row>
    <row r="266" spans="2:9" ht="13.5" thickBot="1">
      <c r="B266" s="3" t="s">
        <v>173</v>
      </c>
      <c r="E266" s="15">
        <f>E260/E264*100</f>
        <v>2.23229426818364</v>
      </c>
      <c r="F266" s="15">
        <f>F260/F264*100</f>
        <v>0.9161537685400061</v>
      </c>
      <c r="H266" s="15">
        <f>H260/H264*100</f>
        <v>2.23229426818364</v>
      </c>
      <c r="I266" s="15">
        <f>I260/I264*100</f>
        <v>0.9161537685400061</v>
      </c>
    </row>
    <row r="272" spans="2:5" ht="15.75">
      <c r="B272" s="2" t="s">
        <v>130</v>
      </c>
      <c r="E272" s="32"/>
    </row>
    <row r="274" spans="1:5" ht="12.75">
      <c r="A274" s="1" t="s">
        <v>63</v>
      </c>
      <c r="E274" s="32"/>
    </row>
    <row r="275" spans="1:5" ht="12.75">
      <c r="A275" s="1" t="s">
        <v>248</v>
      </c>
      <c r="E275" s="32"/>
    </row>
    <row r="276" ht="12.75">
      <c r="E276" s="32"/>
    </row>
    <row r="277" ht="12.75">
      <c r="E277" s="32"/>
    </row>
    <row r="278" spans="1:9" ht="12.75">
      <c r="A278" s="31" t="s">
        <v>100</v>
      </c>
      <c r="B278" s="117" t="s">
        <v>161</v>
      </c>
      <c r="C278" s="117"/>
      <c r="D278" s="117"/>
      <c r="E278" s="117"/>
      <c r="F278" s="117"/>
      <c r="G278" s="117"/>
      <c r="H278" s="117"/>
      <c r="I278" s="117"/>
    </row>
    <row r="279" spans="2:9" ht="12.75">
      <c r="B279" s="117"/>
      <c r="C279" s="117"/>
      <c r="D279" s="117"/>
      <c r="E279" s="117"/>
      <c r="F279" s="117"/>
      <c r="G279" s="117"/>
      <c r="H279" s="117"/>
      <c r="I279" s="117"/>
    </row>
    <row r="280" spans="1:9" ht="12.75">
      <c r="A280" s="1" t="s">
        <v>35</v>
      </c>
      <c r="B280" s="1" t="s">
        <v>304</v>
      </c>
      <c r="C280" s="103"/>
      <c r="D280" s="103"/>
      <c r="E280" s="103"/>
      <c r="F280" s="103"/>
      <c r="G280" s="103"/>
      <c r="H280" s="103"/>
      <c r="I280" s="103"/>
    </row>
    <row r="282" spans="2:9" ht="12.75">
      <c r="B282" s="107" t="s">
        <v>172</v>
      </c>
      <c r="C282" s="107"/>
      <c r="D282" s="107"/>
      <c r="E282" s="107"/>
      <c r="F282" s="107"/>
      <c r="G282" s="107"/>
      <c r="H282" s="107"/>
      <c r="I282" s="107"/>
    </row>
    <row r="283" spans="1:9" ht="12.75">
      <c r="A283" s="1"/>
      <c r="B283" s="1"/>
      <c r="I283" s="6"/>
    </row>
    <row r="284" spans="1:2" ht="12.75">
      <c r="A284" s="1" t="s">
        <v>124</v>
      </c>
      <c r="B284" s="1" t="s">
        <v>125</v>
      </c>
    </row>
    <row r="285" spans="2:9" ht="25.5" customHeight="1">
      <c r="B285" s="107" t="s">
        <v>6</v>
      </c>
      <c r="C285" s="107"/>
      <c r="D285" s="107"/>
      <c r="E285" s="107"/>
      <c r="F285" s="107"/>
      <c r="G285" s="107"/>
      <c r="H285" s="107"/>
      <c r="I285" s="107"/>
    </row>
    <row r="286" spans="2:9" ht="12.75">
      <c r="B286" s="17"/>
      <c r="C286" s="17"/>
      <c r="D286" s="17"/>
      <c r="E286" s="17"/>
      <c r="F286" s="17"/>
      <c r="G286" s="17"/>
      <c r="H286" s="17"/>
      <c r="I286" s="17"/>
    </row>
    <row r="287" spans="2:6" ht="12.75">
      <c r="B287" s="1" t="s">
        <v>7</v>
      </c>
      <c r="C287" s="1" t="s">
        <v>8</v>
      </c>
      <c r="D287" s="1"/>
      <c r="E287" s="1"/>
      <c r="F287" s="1"/>
    </row>
    <row r="288" spans="3:9" ht="39" customHeight="1">
      <c r="C288" s="120" t="s">
        <v>223</v>
      </c>
      <c r="D288" s="120"/>
      <c r="E288" s="120"/>
      <c r="F288" s="120"/>
      <c r="G288" s="120"/>
      <c r="H288" s="120"/>
      <c r="I288" s="120"/>
    </row>
    <row r="289" spans="4:9" ht="12.75" customHeight="1">
      <c r="D289" s="88"/>
      <c r="E289" s="88"/>
      <c r="F289" s="88"/>
      <c r="G289" s="88"/>
      <c r="H289" s="88"/>
      <c r="I289" s="88"/>
    </row>
    <row r="290" spans="3:9" ht="12.75" customHeight="1">
      <c r="C290" s="3" t="s">
        <v>9</v>
      </c>
      <c r="D290" s="88"/>
      <c r="E290" s="88"/>
      <c r="F290" s="88"/>
      <c r="G290" s="88"/>
      <c r="H290" s="88"/>
      <c r="I290" s="88"/>
    </row>
    <row r="291" spans="4:9" ht="12.75" customHeight="1">
      <c r="D291" s="88"/>
      <c r="E291" s="88"/>
      <c r="F291" s="88"/>
      <c r="G291" s="88"/>
      <c r="H291" s="88"/>
      <c r="I291" s="88"/>
    </row>
    <row r="292" spans="2:9" ht="15.75" customHeight="1">
      <c r="B292" s="1" t="s">
        <v>10</v>
      </c>
      <c r="C292" s="104" t="s">
        <v>4</v>
      </c>
      <c r="D292" s="104"/>
      <c r="E292" s="104"/>
      <c r="F292" s="104"/>
      <c r="G292" s="104"/>
      <c r="H292" s="104"/>
      <c r="I292" s="104"/>
    </row>
    <row r="293" spans="3:9" ht="105" customHeight="1">
      <c r="C293" s="109" t="s">
        <v>3</v>
      </c>
      <c r="D293" s="119"/>
      <c r="E293" s="119"/>
      <c r="F293" s="119"/>
      <c r="G293" s="119"/>
      <c r="H293" s="119"/>
      <c r="I293" s="119"/>
    </row>
    <row r="294" spans="4:9" ht="12.75" customHeight="1">
      <c r="D294" s="88"/>
      <c r="E294" s="88"/>
      <c r="F294" s="88"/>
      <c r="G294" s="88"/>
      <c r="H294" s="88"/>
      <c r="I294" s="88"/>
    </row>
    <row r="295" ht="12.75">
      <c r="C295" s="3" t="s">
        <v>305</v>
      </c>
    </row>
    <row r="297" spans="2:3" ht="12.75">
      <c r="B297" s="1" t="s">
        <v>11</v>
      </c>
      <c r="C297" s="1" t="s">
        <v>12</v>
      </c>
    </row>
    <row r="298" spans="3:9" ht="53.25" customHeight="1">
      <c r="C298" s="109" t="s">
        <v>224</v>
      </c>
      <c r="D298" s="109"/>
      <c r="E298" s="109"/>
      <c r="F298" s="109"/>
      <c r="G298" s="109"/>
      <c r="H298" s="109"/>
      <c r="I298" s="109"/>
    </row>
    <row r="300" ht="12.75">
      <c r="C300" s="3" t="s">
        <v>13</v>
      </c>
    </row>
    <row r="302" spans="3:10" ht="12.75">
      <c r="C302" s="59"/>
      <c r="D302" s="95"/>
      <c r="E302" s="95"/>
      <c r="F302" s="95"/>
      <c r="G302" s="95"/>
      <c r="H302" s="95"/>
      <c r="I302" s="95"/>
      <c r="J302" s="10"/>
    </row>
    <row r="304" spans="2:3" ht="12.75">
      <c r="B304" s="1"/>
      <c r="C304" s="1"/>
    </row>
    <row r="305" spans="2:3" ht="12.75">
      <c r="B305" s="1"/>
      <c r="C305" s="1"/>
    </row>
    <row r="306" spans="2:9" ht="12.75">
      <c r="B306" s="17"/>
      <c r="C306" s="17"/>
      <c r="D306" s="17"/>
      <c r="E306" s="17"/>
      <c r="F306" s="17"/>
      <c r="G306" s="17"/>
      <c r="H306" s="17"/>
      <c r="I306" s="17"/>
    </row>
    <row r="307" spans="2:9" ht="12.75">
      <c r="B307" s="17"/>
      <c r="C307" s="17"/>
      <c r="D307" s="17"/>
      <c r="E307" s="17"/>
      <c r="F307" s="17"/>
      <c r="G307" s="17"/>
      <c r="H307" s="17"/>
      <c r="I307" s="17"/>
    </row>
    <row r="308" spans="2:9" ht="12.75">
      <c r="B308" s="17"/>
      <c r="C308" s="17"/>
      <c r="D308" s="17"/>
      <c r="E308" s="17"/>
      <c r="F308" s="17"/>
      <c r="G308" s="17"/>
      <c r="H308" s="17"/>
      <c r="I308" s="17"/>
    </row>
    <row r="309" spans="2:9" ht="12.75">
      <c r="B309" s="17"/>
      <c r="C309" s="17"/>
      <c r="D309" s="17"/>
      <c r="E309" s="17"/>
      <c r="F309" s="17"/>
      <c r="G309" s="17"/>
      <c r="H309" s="17"/>
      <c r="I309" s="17"/>
    </row>
    <row r="310" spans="2:9" ht="12.75">
      <c r="B310" s="17"/>
      <c r="C310" s="17"/>
      <c r="D310" s="17"/>
      <c r="E310" s="17"/>
      <c r="F310" s="17"/>
      <c r="G310" s="17"/>
      <c r="H310" s="17"/>
      <c r="I310" s="17"/>
    </row>
    <row r="311" spans="2:9" ht="12.75">
      <c r="B311" s="17"/>
      <c r="C311" s="17"/>
      <c r="D311" s="17"/>
      <c r="E311" s="17"/>
      <c r="F311" s="17"/>
      <c r="G311" s="17"/>
      <c r="H311" s="17"/>
      <c r="I311" s="17"/>
    </row>
    <row r="312" spans="2:9" ht="12.75">
      <c r="B312" s="17"/>
      <c r="C312" s="17"/>
      <c r="D312" s="17"/>
      <c r="E312" s="17"/>
      <c r="F312" s="17"/>
      <c r="G312" s="17"/>
      <c r="H312" s="17"/>
      <c r="I312" s="17"/>
    </row>
    <row r="313" spans="2:9" ht="12.75">
      <c r="B313" s="17"/>
      <c r="C313" s="17"/>
      <c r="D313" s="17"/>
      <c r="E313" s="17"/>
      <c r="F313" s="17"/>
      <c r="G313" s="17"/>
      <c r="H313" s="17"/>
      <c r="I313" s="17"/>
    </row>
    <row r="314" spans="2:9" ht="12.75">
      <c r="B314" s="17"/>
      <c r="C314" s="17"/>
      <c r="D314" s="17"/>
      <c r="E314" s="17"/>
      <c r="F314" s="17"/>
      <c r="G314" s="17"/>
      <c r="H314" s="17"/>
      <c r="I314" s="17"/>
    </row>
    <row r="315" spans="2:9" ht="12.75">
      <c r="B315" s="17"/>
      <c r="C315" s="17"/>
      <c r="D315" s="17"/>
      <c r="E315" s="17"/>
      <c r="F315" s="17"/>
      <c r="G315" s="17"/>
      <c r="H315" s="17"/>
      <c r="I315" s="17"/>
    </row>
    <row r="316" spans="2:5" ht="15.75">
      <c r="B316" s="2" t="s">
        <v>130</v>
      </c>
      <c r="E316" s="32"/>
    </row>
    <row r="318" spans="1:5" ht="12.75">
      <c r="A318" s="1" t="s">
        <v>63</v>
      </c>
      <c r="E318" s="32"/>
    </row>
    <row r="319" spans="1:5" ht="12.75">
      <c r="A319" s="1" t="s">
        <v>248</v>
      </c>
      <c r="E319" s="32"/>
    </row>
    <row r="320" ht="12.75">
      <c r="E320" s="32"/>
    </row>
    <row r="321" ht="12.75">
      <c r="E321" s="32"/>
    </row>
    <row r="322" spans="1:9" ht="12.75">
      <c r="A322" s="31" t="s">
        <v>100</v>
      </c>
      <c r="B322" s="117" t="s">
        <v>161</v>
      </c>
      <c r="C322" s="117"/>
      <c r="D322" s="117"/>
      <c r="E322" s="117"/>
      <c r="F322" s="117"/>
      <c r="G322" s="117"/>
      <c r="H322" s="117"/>
      <c r="I322" s="117"/>
    </row>
    <row r="323" spans="2:9" ht="12.75">
      <c r="B323" s="117"/>
      <c r="C323" s="117"/>
      <c r="D323" s="117"/>
      <c r="E323" s="117"/>
      <c r="F323" s="117"/>
      <c r="G323" s="117"/>
      <c r="H323" s="117"/>
      <c r="I323" s="117"/>
    </row>
    <row r="324" spans="1:2" ht="12.75">
      <c r="A324" s="1" t="s">
        <v>126</v>
      </c>
      <c r="B324" s="1" t="s">
        <v>235</v>
      </c>
    </row>
    <row r="325" spans="1:3" ht="12.75">
      <c r="A325" s="1"/>
      <c r="B325" s="1" t="s">
        <v>189</v>
      </c>
      <c r="C325" s="1" t="s">
        <v>236</v>
      </c>
    </row>
    <row r="326" spans="2:9" ht="29.25" customHeight="1">
      <c r="B326" s="43"/>
      <c r="C326" s="109" t="s">
        <v>245</v>
      </c>
      <c r="D326" s="109"/>
      <c r="E326" s="109"/>
      <c r="F326" s="109"/>
      <c r="G326" s="109"/>
      <c r="H326" s="109"/>
      <c r="I326" s="109"/>
    </row>
    <row r="327" spans="2:9" ht="25.5">
      <c r="B327" s="43"/>
      <c r="C327" s="43"/>
      <c r="D327" s="43"/>
      <c r="F327" s="62" t="s">
        <v>178</v>
      </c>
      <c r="H327" s="62" t="s">
        <v>247</v>
      </c>
      <c r="I327" s="62" t="s">
        <v>179</v>
      </c>
    </row>
    <row r="328" spans="2:9" ht="12.75">
      <c r="B328" s="17"/>
      <c r="C328" s="17"/>
      <c r="D328" s="17"/>
      <c r="F328" s="28" t="s">
        <v>23</v>
      </c>
      <c r="H328" s="28" t="s">
        <v>23</v>
      </c>
      <c r="I328" s="28" t="s">
        <v>23</v>
      </c>
    </row>
    <row r="329" spans="2:9" ht="12.75" customHeight="1">
      <c r="B329" s="17"/>
      <c r="C329" s="17"/>
      <c r="D329" s="17"/>
      <c r="F329" s="28"/>
      <c r="H329" s="28"/>
      <c r="I329" s="28"/>
    </row>
    <row r="330" spans="3:9" ht="12.75">
      <c r="C330" s="3" t="s">
        <v>163</v>
      </c>
      <c r="F330" s="8">
        <v>2000</v>
      </c>
      <c r="H330" s="63">
        <v>-1535</v>
      </c>
      <c r="I330" s="56">
        <f>SUM(F330:H330)</f>
        <v>465</v>
      </c>
    </row>
    <row r="331" spans="6:9" ht="6.75" customHeight="1">
      <c r="F331" s="8"/>
      <c r="H331" s="63"/>
      <c r="I331" s="56"/>
    </row>
    <row r="332" spans="3:9" ht="12.75">
      <c r="C332" s="3" t="s">
        <v>164</v>
      </c>
      <c r="F332" s="8">
        <v>2000</v>
      </c>
      <c r="H332" s="63">
        <v>-1170</v>
      </c>
      <c r="I332" s="56">
        <f>SUM(F332:H332)</f>
        <v>830</v>
      </c>
    </row>
    <row r="333" spans="6:9" ht="6.75" customHeight="1">
      <c r="F333" s="8"/>
      <c r="H333" s="63"/>
      <c r="I333" s="56"/>
    </row>
    <row r="334" spans="3:9" ht="12.75">
      <c r="C334" s="3" t="s">
        <v>165</v>
      </c>
      <c r="F334" s="8">
        <v>2900</v>
      </c>
      <c r="H334" s="63">
        <v>-2900</v>
      </c>
      <c r="I334" s="11">
        <f>SUM(F334:H334)</f>
        <v>0</v>
      </c>
    </row>
    <row r="335" spans="6:9" ht="6.75" customHeight="1">
      <c r="F335" s="8"/>
      <c r="H335" s="63"/>
      <c r="I335" s="56"/>
    </row>
    <row r="336" spans="3:9" ht="12.75">
      <c r="C336" s="3" t="s">
        <v>181</v>
      </c>
      <c r="F336" s="8">
        <v>1500</v>
      </c>
      <c r="H336" s="63">
        <v>-1500</v>
      </c>
      <c r="I336" s="11">
        <f>SUM(F336:H336)</f>
        <v>0</v>
      </c>
    </row>
    <row r="337" spans="6:9" ht="6.75" customHeight="1">
      <c r="F337" s="8"/>
      <c r="H337" s="63"/>
      <c r="I337" s="56"/>
    </row>
    <row r="338" spans="3:9" ht="13.5" thickBot="1">
      <c r="C338" s="3" t="s">
        <v>43</v>
      </c>
      <c r="F338" s="60">
        <f>SUM(F330:F336)</f>
        <v>8400</v>
      </c>
      <c r="H338" s="64">
        <f>SUM(H330:H337)</f>
        <v>-7105</v>
      </c>
      <c r="I338" s="57">
        <f>SUM(I330:I336)</f>
        <v>1295</v>
      </c>
    </row>
    <row r="339" spans="7:9" ht="13.5" thickTop="1">
      <c r="G339" s="55"/>
      <c r="I339" s="52"/>
    </row>
    <row r="340" spans="2:9" ht="12.75">
      <c r="B340" s="1" t="s">
        <v>190</v>
      </c>
      <c r="C340" s="1" t="s">
        <v>237</v>
      </c>
      <c r="D340" s="17"/>
      <c r="E340" s="17"/>
      <c r="F340" s="17"/>
      <c r="G340" s="17"/>
      <c r="H340" s="17"/>
      <c r="I340" s="17"/>
    </row>
    <row r="341" spans="2:9" ht="24.75" customHeight="1">
      <c r="B341" s="17"/>
      <c r="C341" s="109" t="s">
        <v>246</v>
      </c>
      <c r="D341" s="109"/>
      <c r="E341" s="109"/>
      <c r="F341" s="109"/>
      <c r="G341" s="109"/>
      <c r="H341" s="109"/>
      <c r="I341" s="109"/>
    </row>
    <row r="342" spans="2:9" ht="25.5">
      <c r="B342" s="17"/>
      <c r="C342" s="17"/>
      <c r="D342" s="17"/>
      <c r="E342" s="17"/>
      <c r="F342" s="62" t="s">
        <v>178</v>
      </c>
      <c r="H342" s="62" t="s">
        <v>247</v>
      </c>
      <c r="I342" s="62" t="s">
        <v>179</v>
      </c>
    </row>
    <row r="343" spans="2:9" ht="12.75">
      <c r="B343" s="17"/>
      <c r="C343" s="17"/>
      <c r="D343" s="17"/>
      <c r="E343" s="17"/>
      <c r="F343" s="28" t="s">
        <v>23</v>
      </c>
      <c r="H343" s="28" t="s">
        <v>23</v>
      </c>
      <c r="I343" s="28" t="s">
        <v>23</v>
      </c>
    </row>
    <row r="344" spans="2:9" ht="12.75">
      <c r="B344" s="17"/>
      <c r="C344" s="17"/>
      <c r="D344" s="17"/>
      <c r="E344" s="17"/>
      <c r="F344" s="17"/>
      <c r="G344" s="17"/>
      <c r="H344" s="17"/>
      <c r="I344" s="17"/>
    </row>
    <row r="345" spans="2:9" ht="12.75">
      <c r="B345" s="17"/>
      <c r="C345" s="3" t="s">
        <v>165</v>
      </c>
      <c r="F345" s="8">
        <f>F349-F347</f>
        <v>19851</v>
      </c>
      <c r="H345" s="63">
        <v>-5566</v>
      </c>
      <c r="I345" s="56">
        <f>SUM(F345:H345)</f>
        <v>14285</v>
      </c>
    </row>
    <row r="346" spans="6:9" ht="6.75" customHeight="1">
      <c r="F346" s="8"/>
      <c r="H346" s="63"/>
      <c r="I346" s="56"/>
    </row>
    <row r="347" spans="2:9" ht="12.75">
      <c r="B347" s="17"/>
      <c r="C347" s="3" t="s">
        <v>181</v>
      </c>
      <c r="F347" s="8">
        <v>534</v>
      </c>
      <c r="H347" s="63">
        <v>-489</v>
      </c>
      <c r="I347" s="77">
        <f>SUM(F347:H347)</f>
        <v>45</v>
      </c>
    </row>
    <row r="348" spans="6:9" ht="6.75" customHeight="1">
      <c r="F348" s="8"/>
      <c r="H348" s="63"/>
      <c r="I348" s="56"/>
    </row>
    <row r="349" spans="2:9" ht="13.5" thickBot="1">
      <c r="B349" s="17"/>
      <c r="C349" s="3" t="s">
        <v>43</v>
      </c>
      <c r="F349" s="60">
        <v>20385</v>
      </c>
      <c r="H349" s="64">
        <f>SUM(H341:H348)</f>
        <v>-6055</v>
      </c>
      <c r="I349" s="57">
        <f>SUM(I341:I347)</f>
        <v>14330</v>
      </c>
    </row>
    <row r="350" spans="2:9" ht="13.5" thickTop="1">
      <c r="B350" s="17"/>
      <c r="C350" s="17"/>
      <c r="D350" s="17"/>
      <c r="E350" s="17"/>
      <c r="F350" s="17"/>
      <c r="G350" s="17"/>
      <c r="H350" s="17"/>
      <c r="I350" s="17"/>
    </row>
    <row r="351" spans="2:9" ht="26.25" customHeight="1">
      <c r="B351" s="17"/>
      <c r="C351" s="109" t="s">
        <v>267</v>
      </c>
      <c r="D351" s="109"/>
      <c r="E351" s="109"/>
      <c r="F351" s="109"/>
      <c r="G351" s="109"/>
      <c r="H351" s="109"/>
      <c r="I351" s="109"/>
    </row>
    <row r="352" spans="2:9" ht="12.75">
      <c r="B352" s="17"/>
      <c r="C352" s="17"/>
      <c r="D352" s="17"/>
      <c r="E352" s="17"/>
      <c r="F352" s="17"/>
      <c r="G352" s="17"/>
      <c r="H352" s="17"/>
      <c r="I352" s="17"/>
    </row>
    <row r="353" spans="1:2" ht="12.75" customHeight="1">
      <c r="A353" s="1" t="s">
        <v>127</v>
      </c>
      <c r="B353" s="1" t="s">
        <v>128</v>
      </c>
    </row>
    <row r="354" spans="2:9" ht="12.75">
      <c r="B354" s="112" t="s">
        <v>243</v>
      </c>
      <c r="C354" s="112"/>
      <c r="D354" s="112"/>
      <c r="E354" s="112"/>
      <c r="F354" s="112"/>
      <c r="G354" s="112"/>
      <c r="H354" s="112"/>
      <c r="I354" s="112"/>
    </row>
    <row r="355" spans="2:9" ht="12.75">
      <c r="B355" s="112"/>
      <c r="C355" s="112"/>
      <c r="D355" s="112"/>
      <c r="E355" s="112"/>
      <c r="F355" s="112"/>
      <c r="G355" s="112"/>
      <c r="H355" s="112"/>
      <c r="I355" s="112"/>
    </row>
    <row r="358" ht="12.75">
      <c r="A358" s="3" t="s">
        <v>153</v>
      </c>
    </row>
    <row r="360" ht="12.75">
      <c r="A360" s="3" t="s">
        <v>154</v>
      </c>
    </row>
    <row r="361" ht="12.75">
      <c r="A361" s="3" t="s">
        <v>155</v>
      </c>
    </row>
    <row r="362" ht="12.75">
      <c r="A362" s="1"/>
    </row>
    <row r="363" spans="1:4" ht="12.75">
      <c r="A363" s="49" t="s">
        <v>244</v>
      </c>
      <c r="B363" s="10"/>
      <c r="C363" s="10"/>
      <c r="D363" s="10"/>
    </row>
    <row r="373" spans="2:3" ht="12.75">
      <c r="B373" s="10"/>
      <c r="C373" s="10"/>
    </row>
  </sheetData>
  <sheetProtection password="CF68" sheet="1" objects="1" scenarios="1"/>
  <mergeCells count="48">
    <mergeCell ref="C293:I293"/>
    <mergeCell ref="B322:I323"/>
    <mergeCell ref="C292:I292"/>
    <mergeCell ref="B234:I237"/>
    <mergeCell ref="C288:I288"/>
    <mergeCell ref="B222:I223"/>
    <mergeCell ref="B194:I195"/>
    <mergeCell ref="B254:D254"/>
    <mergeCell ref="B225:I226"/>
    <mergeCell ref="B208:I208"/>
    <mergeCell ref="B205:I205"/>
    <mergeCell ref="B201:I202"/>
    <mergeCell ref="B354:I355"/>
    <mergeCell ref="B285:I285"/>
    <mergeCell ref="B231:I231"/>
    <mergeCell ref="B278:I279"/>
    <mergeCell ref="B282:I282"/>
    <mergeCell ref="E243:F243"/>
    <mergeCell ref="C298:I298"/>
    <mergeCell ref="H243:I243"/>
    <mergeCell ref="C326:I326"/>
    <mergeCell ref="C341:I341"/>
    <mergeCell ref="B127:I127"/>
    <mergeCell ref="B130:I131"/>
    <mergeCell ref="C182:I182"/>
    <mergeCell ref="B191:I191"/>
    <mergeCell ref="B175:I176"/>
    <mergeCell ref="C188:I188"/>
    <mergeCell ref="B178:I178"/>
    <mergeCell ref="C184:I184"/>
    <mergeCell ref="C180:I180"/>
    <mergeCell ref="C186:I186"/>
    <mergeCell ref="B14:I16"/>
    <mergeCell ref="B18:I19"/>
    <mergeCell ref="B21:I22"/>
    <mergeCell ref="B31:I32"/>
    <mergeCell ref="B38:I38"/>
    <mergeCell ref="C51:I51"/>
    <mergeCell ref="C351:I351"/>
    <mergeCell ref="B41:I41"/>
    <mergeCell ref="B44:I45"/>
    <mergeCell ref="B48:I49"/>
    <mergeCell ref="B122:I124"/>
    <mergeCell ref="B72:I73"/>
    <mergeCell ref="B93:I94"/>
    <mergeCell ref="B101:I101"/>
    <mergeCell ref="C50:I50"/>
    <mergeCell ref="C98:I98"/>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PCCO39</cp:lastModifiedBy>
  <cp:lastPrinted>2007-05-21T05:03:44Z</cp:lastPrinted>
  <dcterms:created xsi:type="dcterms:W3CDTF">2005-11-02T07:17:39Z</dcterms:created>
  <dcterms:modified xsi:type="dcterms:W3CDTF">2007-05-21T09:48:34Z</dcterms:modified>
  <cp:category/>
  <cp:version/>
  <cp:contentType/>
  <cp:contentStatus/>
</cp:coreProperties>
</file>